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raed-my.sharepoint.com/personal/daikii720_e-net_nara_jp/Documents/01_ｿﾌﾄﾃﾆｽ専門部/24_ｿﾌﾄﾃﾆｽ事務局/07全日本ミックス/"/>
    </mc:Choice>
  </mc:AlternateContent>
  <xr:revisionPtr revIDLastSave="424" documentId="13_ncr:1_{F8AE37E4-9A2E-415D-A387-14A4EA5560A7}" xr6:coauthVersionLast="47" xr6:coauthVersionMax="47" xr10:uidLastSave="{A2988491-CCF0-4647-AC1E-417526DA7C47}"/>
  <bookViews>
    <workbookView xWindow="-108" yWindow="-108" windowWidth="23256" windowHeight="12456" activeTab="1" xr2:uid="{DC940F99-1626-4695-BFAB-D39D075639F6}"/>
  </bookViews>
  <sheets>
    <sheet name="70R" sheetId="8" r:id="rId1"/>
    <sheet name="p40 70Ｔ" sheetId="9" r:id="rId2"/>
  </sheets>
  <definedNames>
    <definedName name="_xlnm.Print_Area" localSheetId="0">'70R'!$A$1:$K$132</definedName>
    <definedName name="_xlnm.Print_Area" localSheetId="1">'p40 70Ｔ'!$C$1:$M$36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8" l="1"/>
  <c r="I15" i="8"/>
  <c r="I17" i="8"/>
  <c r="I11" i="8"/>
  <c r="H131" i="8"/>
  <c r="H129" i="8"/>
  <c r="H127" i="8"/>
  <c r="H113" i="8"/>
  <c r="H111" i="8"/>
  <c r="H109" i="8"/>
  <c r="H105" i="8"/>
  <c r="H103" i="8"/>
  <c r="H101" i="8"/>
  <c r="H97" i="8"/>
  <c r="H95" i="8"/>
  <c r="H93" i="8"/>
  <c r="H89" i="8"/>
  <c r="H87" i="8"/>
  <c r="H85" i="8"/>
  <c r="H81" i="8"/>
  <c r="H79" i="8"/>
  <c r="H77" i="8"/>
  <c r="H73" i="8"/>
  <c r="H71" i="8"/>
  <c r="H69" i="8"/>
  <c r="H65" i="8"/>
  <c r="H63" i="8"/>
  <c r="H61" i="8"/>
  <c r="H57" i="8"/>
  <c r="H55" i="8"/>
  <c r="H53" i="8"/>
  <c r="H49" i="8"/>
  <c r="H47" i="8"/>
  <c r="H45" i="8"/>
  <c r="H41" i="8"/>
  <c r="H39" i="8"/>
  <c r="H37" i="8"/>
  <c r="H33" i="8"/>
  <c r="H31" i="8"/>
  <c r="H29" i="8"/>
  <c r="H25" i="8"/>
  <c r="H23" i="8"/>
  <c r="H21" i="8"/>
  <c r="O4" i="8" l="1"/>
  <c r="O110" i="8"/>
  <c r="O101" i="8"/>
  <c r="F29" i="9" s="1"/>
  <c r="O38" i="8"/>
  <c r="O30" i="8"/>
  <c r="P109" i="8"/>
  <c r="G31" i="9" s="1"/>
  <c r="N109" i="8"/>
  <c r="E31" i="9" s="1"/>
  <c r="P29" i="8"/>
  <c r="G11" i="9" s="1"/>
  <c r="O29" i="8"/>
  <c r="F11" i="9" s="1"/>
  <c r="N29" i="8"/>
  <c r="E11" i="9" s="1"/>
  <c r="P36" i="8"/>
  <c r="O36" i="8"/>
  <c r="N36" i="8"/>
  <c r="P20" i="8"/>
  <c r="O20" i="8"/>
  <c r="N20" i="8"/>
  <c r="P4" i="8"/>
  <c r="G6" i="9" s="1"/>
  <c r="N4" i="8"/>
  <c r="E6" i="9" s="1"/>
  <c r="P3" i="8"/>
  <c r="G5" i="9" s="1"/>
  <c r="O3" i="8"/>
  <c r="F5" i="9" s="1"/>
  <c r="N3" i="8"/>
  <c r="E5" i="9" s="1"/>
  <c r="O109" i="8" l="1"/>
  <c r="F31" i="9" s="1"/>
  <c r="N110" i="8"/>
  <c r="E32" i="9" s="1"/>
  <c r="P37" i="8"/>
  <c r="G13" i="9" s="1"/>
  <c r="P110" i="8"/>
  <c r="G32" i="9" s="1"/>
  <c r="N101" i="8"/>
  <c r="E29" i="9" s="1"/>
  <c r="P11" i="8"/>
  <c r="G7" i="9" s="1"/>
  <c r="O21" i="8"/>
  <c r="F9" i="9" s="1"/>
  <c r="N30" i="8"/>
  <c r="E12" i="9" s="1"/>
  <c r="N102" i="8"/>
  <c r="E30" i="9" s="1"/>
  <c r="P101" i="8"/>
  <c r="G29" i="9" s="1"/>
  <c r="N12" i="8"/>
  <c r="E8" i="9" s="1"/>
  <c r="P21" i="8"/>
  <c r="G9" i="9" s="1"/>
  <c r="P30" i="8"/>
  <c r="G12" i="9" s="1"/>
  <c r="O102" i="8"/>
  <c r="F30" i="9" s="1"/>
  <c r="N11" i="8"/>
  <c r="E7" i="9" s="1"/>
  <c r="N38" i="8"/>
  <c r="E14" i="9" s="1"/>
  <c r="O61" i="8"/>
  <c r="F19" i="9" s="1"/>
  <c r="N21" i="8"/>
  <c r="E9" i="9" s="1"/>
  <c r="N22" i="8"/>
  <c r="E10" i="9" s="1"/>
  <c r="N37" i="8"/>
  <c r="E13" i="9" s="1"/>
  <c r="N85" i="8"/>
  <c r="E25" i="9" s="1"/>
  <c r="P102" i="8"/>
  <c r="G30" i="9" s="1"/>
  <c r="P38" i="8"/>
  <c r="G14" i="9" s="1"/>
  <c r="O37" i="8"/>
  <c r="F13" i="9" s="1"/>
  <c r="O85" i="8"/>
  <c r="F25" i="9" s="1"/>
  <c r="O86" i="8" l="1"/>
  <c r="N86" i="8"/>
  <c r="E26" i="9" s="1"/>
  <c r="P85" i="8"/>
  <c r="G25" i="9" s="1"/>
  <c r="P86" i="8"/>
  <c r="G26" i="9" s="1"/>
  <c r="O22" i="8"/>
  <c r="F10" i="9" s="1"/>
  <c r="P22" i="8"/>
  <c r="G10" i="9" s="1"/>
  <c r="O11" i="8"/>
  <c r="F7" i="9" s="1"/>
  <c r="P128" i="8"/>
  <c r="O128" i="8"/>
  <c r="N128" i="8"/>
  <c r="E36" i="9" s="1"/>
  <c r="P127" i="8"/>
  <c r="G35" i="9" s="1"/>
  <c r="O127" i="8"/>
  <c r="F35" i="9" s="1"/>
  <c r="N127" i="8"/>
  <c r="E35" i="9" s="1"/>
  <c r="N61" i="8"/>
  <c r="E19" i="9" s="1"/>
  <c r="O12" i="8"/>
  <c r="P46" i="8"/>
  <c r="G16" i="9" s="1"/>
  <c r="N46" i="8"/>
  <c r="E16" i="9" s="1"/>
  <c r="N45" i="8"/>
  <c r="E15" i="9" s="1"/>
  <c r="O46" i="8"/>
  <c r="P61" i="8"/>
  <c r="G19" i="9" s="1"/>
  <c r="P78" i="8"/>
  <c r="O78" i="8"/>
  <c r="P45" i="8"/>
  <c r="G15" i="9" s="1"/>
  <c r="P12" i="8"/>
  <c r="O118" i="8"/>
  <c r="O117" i="8"/>
  <c r="F33" i="9" s="1"/>
  <c r="P118" i="8"/>
  <c r="G34" i="9" s="1"/>
  <c r="P117" i="8"/>
  <c r="G33" i="9" s="1"/>
  <c r="N117" i="8"/>
  <c r="E33" i="9" s="1"/>
  <c r="N118" i="8"/>
  <c r="E34" i="9" s="1"/>
  <c r="P62" i="8"/>
  <c r="G20" i="9" s="1"/>
  <c r="N62" i="8"/>
  <c r="E20" i="9" s="1"/>
  <c r="O94" i="8"/>
  <c r="F28" i="9" s="1"/>
  <c r="N94" i="8"/>
  <c r="E28" i="9" s="1"/>
  <c r="P93" i="8"/>
  <c r="G27" i="9" s="1"/>
  <c r="N93" i="8"/>
  <c r="E27" i="9" s="1"/>
  <c r="P94" i="8"/>
  <c r="G28" i="9" s="1"/>
  <c r="O93" i="8"/>
  <c r="F27" i="9" s="1"/>
  <c r="O62" i="8"/>
  <c r="O45" i="8"/>
  <c r="F15" i="9" s="1"/>
  <c r="O54" i="8"/>
  <c r="O53" i="8"/>
  <c r="F17" i="9" s="1"/>
  <c r="P53" i="8"/>
  <c r="G17" i="9" s="1"/>
  <c r="N54" i="8"/>
  <c r="E18" i="9" s="1"/>
  <c r="N53" i="8"/>
  <c r="E17" i="9" s="1"/>
  <c r="P54" i="8"/>
  <c r="G18" i="9" s="1"/>
  <c r="O70" i="8"/>
  <c r="P70" i="8"/>
  <c r="N69" i="8"/>
  <c r="E21" i="9" s="1"/>
  <c r="N70" i="8"/>
  <c r="E22" i="9" s="1"/>
  <c r="O69" i="8"/>
  <c r="F21" i="9" s="1"/>
  <c r="P69" i="8"/>
  <c r="G21" i="9" s="1"/>
  <c r="P77" i="8"/>
  <c r="G23" i="9" s="1"/>
  <c r="O77" i="8"/>
  <c r="F23" i="9" s="1"/>
  <c r="N78" i="8"/>
  <c r="E24" i="9" s="1"/>
  <c r="N77" i="8"/>
  <c r="E23" i="9" s="1"/>
</calcChain>
</file>

<file path=xl/sharedStrings.xml><?xml version="1.0" encoding="utf-8"?>
<sst xmlns="http://schemas.openxmlformats.org/spreadsheetml/2006/main" count="437" uniqueCount="229">
  <si>
    <t>氏　　名</t>
    <rPh sb="0" eb="1">
      <t>シ</t>
    </rPh>
    <rPh sb="3" eb="4">
      <t>メイ</t>
    </rPh>
    <phoneticPr fontId="4"/>
  </si>
  <si>
    <t>支部</t>
    <rPh sb="0" eb="2">
      <t>シブ</t>
    </rPh>
    <phoneticPr fontId="4"/>
  </si>
  <si>
    <t>所　　属</t>
    <rPh sb="0" eb="1">
      <t>トコロ</t>
    </rPh>
    <rPh sb="3" eb="4">
      <t>ゾク</t>
    </rPh>
    <phoneticPr fontId="4"/>
  </si>
  <si>
    <t>勝率</t>
    <rPh sb="0" eb="2">
      <t>ショウリツ</t>
    </rPh>
    <phoneticPr fontId="4"/>
  </si>
  <si>
    <t>差</t>
    <rPh sb="0" eb="1">
      <t>サ</t>
    </rPh>
    <phoneticPr fontId="4"/>
  </si>
  <si>
    <t>順位</t>
    <rPh sb="0" eb="2">
      <t>ジュンイ</t>
    </rPh>
    <phoneticPr fontId="4"/>
  </si>
  <si>
    <t>埼玉</t>
  </si>
  <si>
    <t>広島</t>
  </si>
  <si>
    <t>愛媛</t>
  </si>
  <si>
    <t>東京</t>
  </si>
  <si>
    <t>大阪</t>
  </si>
  <si>
    <t>東大阪市協会</t>
  </si>
  <si>
    <t>奈良</t>
  </si>
  <si>
    <t>愛知</t>
  </si>
  <si>
    <t>福井</t>
  </si>
  <si>
    <t>熊本</t>
  </si>
  <si>
    <t>新居浜市連盟</t>
  </si>
  <si>
    <t>岐阜</t>
  </si>
  <si>
    <t>福岡</t>
  </si>
  <si>
    <t>大牟田クラブ</t>
  </si>
  <si>
    <t>茨城</t>
  </si>
  <si>
    <t>葵クラブ</t>
  </si>
  <si>
    <t>大阪ＯＢ軟庭会</t>
  </si>
  <si>
    <t>愛媛にぎたつクラブ</t>
  </si>
  <si>
    <t>高槻クラブ</t>
  </si>
  <si>
    <t>奈良クラブ</t>
  </si>
  <si>
    <t>所沢ペアートクラブ</t>
  </si>
  <si>
    <t>堺ミルフィーズ</t>
  </si>
  <si>
    <t>葛飾クラブ</t>
  </si>
  <si>
    <t>石川</t>
  </si>
  <si>
    <t>河合クラブ</t>
  </si>
  <si>
    <t>すみれクラブ</t>
  </si>
  <si>
    <t>静岡</t>
  </si>
  <si>
    <t>堺連盟</t>
  </si>
  <si>
    <t>箕面サングリーン</t>
  </si>
  <si>
    <t>香芝クラブ</t>
  </si>
  <si>
    <t>ふたばクラブ</t>
  </si>
  <si>
    <t>山形</t>
  </si>
  <si>
    <t>西奈良クラブ</t>
  </si>
  <si>
    <t>天理クラブ</t>
  </si>
  <si>
    <t>多治見クラブ</t>
  </si>
  <si>
    <t>川口クラブ</t>
  </si>
  <si>
    <t>稲沢倶楽部</t>
  </si>
  <si>
    <t>愛媛県レディース協会</t>
  </si>
  <si>
    <t>アクロス広島</t>
  </si>
  <si>
    <t>岡崎壮年クラブ</t>
  </si>
  <si>
    <t>さぎの宮クラブ</t>
  </si>
  <si>
    <t>ゆうゆうクラブ</t>
  </si>
  <si>
    <t>浜松庭球クラブ</t>
  </si>
  <si>
    <t>永遠クラブ</t>
  </si>
  <si>
    <t>帯山クラブ</t>
  </si>
  <si>
    <t>越川 久美子</t>
  </si>
  <si>
    <t>松橋クラブ</t>
  </si>
  <si>
    <t>月原 久美子</t>
  </si>
  <si>
    <t>高林 サチ子</t>
  </si>
  <si>
    <t>FJT</t>
  </si>
  <si>
    <t>橿原</t>
  </si>
  <si>
    <t>小早川 卓也</t>
  </si>
  <si>
    <t>浦和あづまクラブ</t>
  </si>
  <si>
    <t>上中 みどり</t>
  </si>
  <si>
    <t>広島土曜クラブ</t>
  </si>
  <si>
    <t>島根</t>
  </si>
  <si>
    <t>松江OB</t>
  </si>
  <si>
    <t>大阪</t>
    <rPh sb="0" eb="2">
      <t>オオサカ</t>
    </rPh>
    <phoneticPr fontId="6"/>
  </si>
  <si>
    <t>八尾協会</t>
  </si>
  <si>
    <t>岡崎バードクラブ</t>
  </si>
  <si>
    <t>野田 美代子</t>
  </si>
  <si>
    <t>能美クラブ</t>
  </si>
  <si>
    <t>津田 喜久子</t>
  </si>
  <si>
    <t>東淀川クラブ</t>
  </si>
  <si>
    <t>沢田 富久美</t>
  </si>
  <si>
    <t>鶴岡クラブ</t>
  </si>
  <si>
    <t>７０歳　(１)</t>
    <rPh sb="2" eb="3">
      <t>サイ</t>
    </rPh>
    <phoneticPr fontId="1"/>
  </si>
  <si>
    <t>井上 美知子</t>
  </si>
  <si>
    <t>小郡クラブ</t>
  </si>
  <si>
    <t>廣瀬 マチ子</t>
  </si>
  <si>
    <t>浜松テニックス</t>
  </si>
  <si>
    <t>スイート大垣</t>
  </si>
  <si>
    <t>石井体協クラブ</t>
  </si>
  <si>
    <t>松前クラブ</t>
  </si>
  <si>
    <t>八王子市役所</t>
  </si>
  <si>
    <t>小上防 博子</t>
  </si>
  <si>
    <t>輪島レディースクラブ</t>
  </si>
  <si>
    <t>能登町STA</t>
  </si>
  <si>
    <t>京都</t>
    <rPh sb="0" eb="2">
      <t>キョウト</t>
    </rPh>
    <phoneticPr fontId="6"/>
  </si>
  <si>
    <t>朝霧クラブ</t>
  </si>
  <si>
    <t>蒼翠会</t>
  </si>
  <si>
    <t>本田 みな子</t>
  </si>
  <si>
    <t>津田クラブ</t>
  </si>
  <si>
    <t>郡山クラブ</t>
  </si>
  <si>
    <t>福岡クラブ</t>
  </si>
  <si>
    <t>ラブクラブ</t>
  </si>
  <si>
    <t>應治 美恵子</t>
  </si>
  <si>
    <t>松任コスモスクラブ</t>
  </si>
  <si>
    <t>荒井 真理子</t>
  </si>
  <si>
    <t>日立すみれ</t>
  </si>
  <si>
    <t>日立SST</t>
  </si>
  <si>
    <t>今治連盟</t>
  </si>
  <si>
    <t>新地同好会</t>
  </si>
  <si>
    <t>政本 美和子</t>
  </si>
  <si>
    <t>広島文化クラブ</t>
  </si>
  <si>
    <t>山﨑 眞喜子</t>
  </si>
  <si>
    <t>豊中クラブ</t>
  </si>
  <si>
    <t>徳島</t>
    <rPh sb="0" eb="2">
      <t>トクシマ</t>
    </rPh>
    <phoneticPr fontId="6"/>
  </si>
  <si>
    <t>横野 久美子</t>
  </si>
  <si>
    <t>岑吉 キヨコ</t>
  </si>
  <si>
    <t>つくしクラブ</t>
  </si>
  <si>
    <t>多摩クラブ</t>
  </si>
  <si>
    <t>北美クラブ</t>
  </si>
  <si>
    <t>大垣早起きクラブ</t>
  </si>
  <si>
    <t>七尾市STA</t>
  </si>
  <si>
    <t>奥原 外茂栄</t>
  </si>
  <si>
    <t>アドバンス</t>
  </si>
  <si>
    <t>上之山クラブ</t>
  </si>
  <si>
    <t>７０歳　(２)</t>
    <rPh sb="2" eb="3">
      <t>サイ</t>
    </rPh>
    <phoneticPr fontId="1"/>
  </si>
  <si>
    <t>坂上　澄雄</t>
    <phoneticPr fontId="1"/>
  </si>
  <si>
    <t>佐野　邦明</t>
    <phoneticPr fontId="1"/>
  </si>
  <si>
    <t>赤星　明美</t>
    <phoneticPr fontId="1"/>
  </si>
  <si>
    <t>赤星　哲志</t>
    <phoneticPr fontId="1"/>
  </si>
  <si>
    <t>中西　佳子</t>
    <phoneticPr fontId="1"/>
  </si>
  <si>
    <t>長澤　輝雄</t>
    <phoneticPr fontId="1"/>
  </si>
  <si>
    <t>宮越　由美子</t>
    <phoneticPr fontId="1"/>
  </si>
  <si>
    <t>松本　　馨</t>
    <phoneticPr fontId="1"/>
  </si>
  <si>
    <t>高原　一郎</t>
    <phoneticPr fontId="1"/>
  </si>
  <si>
    <t>増田　加奈</t>
    <phoneticPr fontId="1"/>
  </si>
  <si>
    <t>野　　久義</t>
    <phoneticPr fontId="1"/>
  </si>
  <si>
    <t>蔵　和信</t>
    <phoneticPr fontId="1"/>
  </si>
  <si>
    <t>綱島　憲一</t>
    <phoneticPr fontId="1"/>
  </si>
  <si>
    <t>園　　菊代</t>
    <phoneticPr fontId="1"/>
  </si>
  <si>
    <t>沢田　　茂</t>
    <phoneticPr fontId="1"/>
  </si>
  <si>
    <t>斎藤　壮司</t>
    <phoneticPr fontId="1"/>
  </si>
  <si>
    <t>斉藤　幸子</t>
    <phoneticPr fontId="1"/>
  </si>
  <si>
    <t>坂井　久五</t>
    <phoneticPr fontId="1"/>
  </si>
  <si>
    <t>宗平　助二</t>
    <phoneticPr fontId="1"/>
  </si>
  <si>
    <t>美和　貞子</t>
    <phoneticPr fontId="1"/>
  </si>
  <si>
    <t>市川　広邦</t>
    <phoneticPr fontId="1"/>
  </si>
  <si>
    <t>安藤　高子</t>
    <phoneticPr fontId="1"/>
  </si>
  <si>
    <t>安藤　　清</t>
    <phoneticPr fontId="1"/>
  </si>
  <si>
    <t>中山　徳美</t>
    <phoneticPr fontId="1"/>
  </si>
  <si>
    <t>武廣　憲二</t>
    <phoneticPr fontId="1"/>
  </si>
  <si>
    <t>中西　美代</t>
    <phoneticPr fontId="1"/>
  </si>
  <si>
    <t>大塚　英一</t>
    <phoneticPr fontId="1"/>
  </si>
  <si>
    <t>佐藤　敏和</t>
    <phoneticPr fontId="1"/>
  </si>
  <si>
    <t>小谷　苑子</t>
    <phoneticPr fontId="1"/>
  </si>
  <si>
    <t>髙山　邦夫</t>
    <phoneticPr fontId="1"/>
  </si>
  <si>
    <t>錦田　明夫</t>
    <phoneticPr fontId="1"/>
  </si>
  <si>
    <t>睦月　悦子</t>
    <phoneticPr fontId="1"/>
  </si>
  <si>
    <t>渡部　　良</t>
    <phoneticPr fontId="1"/>
  </si>
  <si>
    <t>伊藤　節子</t>
    <phoneticPr fontId="1"/>
  </si>
  <si>
    <t>鍋岡　　茂</t>
    <phoneticPr fontId="1"/>
  </si>
  <si>
    <t>辰巳　茂子</t>
    <phoneticPr fontId="1"/>
  </si>
  <si>
    <t>早野　正晴</t>
    <phoneticPr fontId="1"/>
  </si>
  <si>
    <t>上野　　敏</t>
    <phoneticPr fontId="1"/>
  </si>
  <si>
    <t>山本　明美</t>
    <phoneticPr fontId="1"/>
  </si>
  <si>
    <t>木村　祐子</t>
    <phoneticPr fontId="1"/>
  </si>
  <si>
    <t>中村　　忍</t>
    <phoneticPr fontId="1"/>
  </si>
  <si>
    <t>廣瀬　洋一</t>
    <phoneticPr fontId="1"/>
  </si>
  <si>
    <t>架間　義基</t>
    <phoneticPr fontId="1"/>
  </si>
  <si>
    <t>架間　洋子</t>
    <phoneticPr fontId="1"/>
  </si>
  <si>
    <t>津田　辰雄</t>
    <phoneticPr fontId="1"/>
  </si>
  <si>
    <t>西井　千里</t>
    <phoneticPr fontId="1"/>
  </si>
  <si>
    <t>佐藤　一雄</t>
    <phoneticPr fontId="1"/>
  </si>
  <si>
    <t>中　八恵子</t>
    <phoneticPr fontId="1"/>
  </si>
  <si>
    <t>砂田　隆司</t>
    <phoneticPr fontId="1"/>
  </si>
  <si>
    <t>植田　政之</t>
    <phoneticPr fontId="1"/>
  </si>
  <si>
    <t>坂本　ゆみ</t>
    <phoneticPr fontId="1"/>
  </si>
  <si>
    <t>政本　憲男</t>
    <phoneticPr fontId="1"/>
  </si>
  <si>
    <t>加藤　栄子</t>
    <phoneticPr fontId="1"/>
  </si>
  <si>
    <t>加藤　丈司</t>
    <phoneticPr fontId="1"/>
  </si>
  <si>
    <t>中村　篤正</t>
    <phoneticPr fontId="1"/>
  </si>
  <si>
    <t>杉山　克子</t>
    <phoneticPr fontId="1"/>
  </si>
  <si>
    <t>和田　重信</t>
    <phoneticPr fontId="1"/>
  </si>
  <si>
    <t>宮田　啓資</t>
    <phoneticPr fontId="1"/>
  </si>
  <si>
    <t>吉村　智恵</t>
    <phoneticPr fontId="1"/>
  </si>
  <si>
    <t>藤井　健治</t>
    <phoneticPr fontId="1"/>
  </si>
  <si>
    <t>岑吉　浩一</t>
    <phoneticPr fontId="1"/>
  </si>
  <si>
    <t>鷲尾　順博</t>
    <phoneticPr fontId="1"/>
  </si>
  <si>
    <t>早野　新子</t>
    <phoneticPr fontId="1"/>
  </si>
  <si>
    <t>武田　丈助</t>
    <phoneticPr fontId="1"/>
  </si>
  <si>
    <t>斉藤　道子</t>
    <phoneticPr fontId="1"/>
  </si>
  <si>
    <t>永江　正行</t>
    <phoneticPr fontId="1"/>
  </si>
  <si>
    <t>永江　孝美</t>
    <phoneticPr fontId="1"/>
  </si>
  <si>
    <t>細野　敦子</t>
    <phoneticPr fontId="1"/>
  </si>
  <si>
    <t>大嶋　良弥</t>
    <phoneticPr fontId="1"/>
  </si>
  <si>
    <t>奥原　健次</t>
    <phoneticPr fontId="1"/>
  </si>
  <si>
    <t>高橋　静子</t>
    <phoneticPr fontId="1"/>
  </si>
  <si>
    <t>津田　英二</t>
    <phoneticPr fontId="1"/>
  </si>
  <si>
    <t>長谷　美子</t>
    <phoneticPr fontId="1"/>
  </si>
  <si>
    <t>渡辺　尚明</t>
    <phoneticPr fontId="1"/>
  </si>
  <si>
    <t>杉山　泰久</t>
    <phoneticPr fontId="1"/>
  </si>
  <si>
    <t>中谷　順子</t>
    <phoneticPr fontId="1"/>
  </si>
  <si>
    <t>旭　　龍子</t>
    <phoneticPr fontId="1"/>
  </si>
  <si>
    <t>吉備　良夫</t>
    <phoneticPr fontId="1"/>
  </si>
  <si>
    <t>土岐　種行</t>
    <phoneticPr fontId="1"/>
  </si>
  <si>
    <t>土岐　人美</t>
    <phoneticPr fontId="1"/>
  </si>
  <si>
    <t>７０歳の部　決勝トーナメント</t>
    <rPh sb="2" eb="3">
      <t>サイ</t>
    </rPh>
    <rPh sb="4" eb="5">
      <t>ブ</t>
    </rPh>
    <rPh sb="6" eb="8">
      <t>ケッショウ</t>
    </rPh>
    <phoneticPr fontId="10"/>
  </si>
  <si>
    <t>ブロック</t>
    <phoneticPr fontId="10"/>
  </si>
  <si>
    <t>順位</t>
    <rPh sb="0" eb="2">
      <t>ジュンイ</t>
    </rPh>
    <phoneticPr fontId="10"/>
  </si>
  <si>
    <t>ペア名</t>
    <rPh sb="2" eb="3">
      <t>メイ</t>
    </rPh>
    <phoneticPr fontId="10"/>
  </si>
  <si>
    <t>所　属</t>
    <rPh sb="0" eb="1">
      <t>トコロ</t>
    </rPh>
    <rPh sb="2" eb="3">
      <t>ゾク</t>
    </rPh>
    <phoneticPr fontId="10"/>
  </si>
  <si>
    <t>1ブロック</t>
    <rPh sb="0" eb="2">
      <t>イッパン</t>
    </rPh>
    <rPh sb="3" eb="4">
      <t>ブ</t>
    </rPh>
    <phoneticPr fontId="10"/>
  </si>
  <si>
    <t>１位</t>
    <rPh sb="1" eb="2">
      <t>イ</t>
    </rPh>
    <phoneticPr fontId="10"/>
  </si>
  <si>
    <t>２ブロック</t>
    <phoneticPr fontId="10"/>
  </si>
  <si>
    <t>3ブロック</t>
    <rPh sb="3" eb="4">
      <t>ブ</t>
    </rPh>
    <phoneticPr fontId="10"/>
  </si>
  <si>
    <t>4ブロック</t>
  </si>
  <si>
    <t>5ブロック</t>
    <rPh sb="3" eb="4">
      <t>ブ</t>
    </rPh>
    <phoneticPr fontId="10"/>
  </si>
  <si>
    <t>6ブロック</t>
  </si>
  <si>
    <t>7ブロック</t>
    <rPh sb="3" eb="4">
      <t>ブ</t>
    </rPh>
    <phoneticPr fontId="10"/>
  </si>
  <si>
    <t>8ブロック</t>
    <rPh sb="3" eb="4">
      <t>ブ</t>
    </rPh>
    <phoneticPr fontId="10"/>
  </si>
  <si>
    <t>9ブロック</t>
    <rPh sb="3" eb="4">
      <t>ブ</t>
    </rPh>
    <phoneticPr fontId="10"/>
  </si>
  <si>
    <t>10ブロック</t>
    <rPh sb="4" eb="5">
      <t>ブ</t>
    </rPh>
    <phoneticPr fontId="10"/>
  </si>
  <si>
    <t>11ブロック</t>
    <rPh sb="4" eb="5">
      <t>ブ</t>
    </rPh>
    <phoneticPr fontId="10"/>
  </si>
  <si>
    <t>12ブロック</t>
    <rPh sb="4" eb="5">
      <t>ブ</t>
    </rPh>
    <phoneticPr fontId="10"/>
  </si>
  <si>
    <t>13ブロック</t>
    <rPh sb="4" eb="5">
      <t>ブ</t>
    </rPh>
    <phoneticPr fontId="10"/>
  </si>
  <si>
    <t>14ブロック</t>
    <rPh sb="4" eb="5">
      <t>ブ</t>
    </rPh>
    <phoneticPr fontId="10"/>
  </si>
  <si>
    <t>15ブロック</t>
    <rPh sb="4" eb="5">
      <t>ブ</t>
    </rPh>
    <phoneticPr fontId="10"/>
  </si>
  <si>
    <t>16ブロック</t>
    <rPh sb="4" eb="5">
      <t>ブ</t>
    </rPh>
    <phoneticPr fontId="10"/>
  </si>
  <si>
    <t>1位</t>
    <rPh sb="1" eb="2">
      <t>イ</t>
    </rPh>
    <phoneticPr fontId="10"/>
  </si>
  <si>
    <t>R</t>
    <phoneticPr fontId="1"/>
  </si>
  <si>
    <t>尾崎　勉</t>
    <rPh sb="0" eb="2">
      <t>オザキ</t>
    </rPh>
    <rPh sb="3" eb="4">
      <t>ツトム</t>
    </rPh>
    <phoneticPr fontId="1"/>
  </si>
  <si>
    <t>兵庫</t>
    <rPh sb="0" eb="2">
      <t>ヒョウゴ</t>
    </rPh>
    <phoneticPr fontId="1"/>
  </si>
  <si>
    <t>大阪</t>
    <rPh sb="0" eb="2">
      <t>オオサカ</t>
    </rPh>
    <phoneticPr fontId="1"/>
  </si>
  <si>
    <t>東灘ソフトテニスクラブ</t>
    <rPh sb="0" eb="2">
      <t>ヒガシナダ</t>
    </rPh>
    <phoneticPr fontId="1"/>
  </si>
  <si>
    <t>④</t>
    <phoneticPr fontId="1"/>
  </si>
  <si>
    <t>④</t>
    <phoneticPr fontId="1"/>
  </si>
  <si>
    <t>④</t>
    <phoneticPr fontId="1"/>
  </si>
  <si>
    <t>2/2</t>
  </si>
  <si>
    <t>1/2</t>
  </si>
  <si>
    <t>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</si>
</sst>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6"/>
      <name val="ＭＳ Ｐゴシック"/>
      <family val="3"/>
      <charset val="128"/>
    </font>
    <font>
      <sz val="13"/>
      <name val="UD デジタル 教科書体 NK-R"/>
      <family val="1"/>
      <charset val="128"/>
    </font>
    <font>
      <sz val="11"/>
      <color indexed="52"/>
      <name val="ＭＳ Ｐゴシック"/>
      <family val="3"/>
      <charset val="128"/>
    </font>
    <font>
      <sz val="11"/>
      <color theme="1"/>
      <name val="UD デジタル 教科書体 NK-R"/>
      <family val="1"/>
      <charset val="128"/>
    </font>
    <font>
      <sz val="6"/>
      <color theme="1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6"/>
      <name val="ＭＳ Ｐゴシック"/>
      <family val="3"/>
    </font>
    <font>
      <sz val="11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b/>
      <sz val="10"/>
      <color rgb="FFFF0000"/>
      <name val="UD デジタル 教科書体 NK-R"/>
      <family val="1"/>
      <charset val="128"/>
    </font>
    <font>
      <sz val="10"/>
      <name val="UD デジタル 教科書体 NK-R"/>
      <family val="1"/>
    </font>
    <font>
      <b/>
      <sz val="10"/>
      <color rgb="FFFF0000"/>
      <name val="UD デジタル 教科書体 NK-R"/>
      <family val="1"/>
    </font>
    <font>
      <b/>
      <sz val="10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thin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19" xfId="0" applyFont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0" xfId="0" applyFont="1" applyBorder="1" applyAlignment="1">
      <alignment horizontal="distributed" vertical="center" justifyLastLine="1"/>
    </xf>
    <xf numFmtId="0" fontId="12" fillId="0" borderId="21" xfId="0" applyFont="1" applyBorder="1" applyAlignment="1">
      <alignment horizontal="distributed" vertical="center" justifyLastLine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3" fillId="0" borderId="24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21" xfId="0" applyFont="1" applyBorder="1" applyAlignment="1">
      <alignment horizontal="distributed" vertical="center" justifyLastLine="1"/>
    </xf>
    <xf numFmtId="0" fontId="14" fillId="0" borderId="8" xfId="0" applyFont="1" applyBorder="1" applyAlignment="1">
      <alignment horizontal="distributed" vertical="center" justifyLastLine="1"/>
    </xf>
    <xf numFmtId="0" fontId="13" fillId="0" borderId="51" xfId="0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3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42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13" fillId="0" borderId="46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5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48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54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13" fillId="0" borderId="52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0" fontId="15" fillId="0" borderId="43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42" xfId="0" applyFont="1" applyBorder="1" applyAlignment="1">
      <alignment horizontal="left"/>
    </xf>
    <xf numFmtId="0" fontId="13" fillId="0" borderId="43" xfId="0" applyFont="1" applyBorder="1" applyAlignment="1">
      <alignment horizontal="left"/>
    </xf>
    <xf numFmtId="0" fontId="13" fillId="0" borderId="46" xfId="0" applyFont="1" applyBorder="1" applyAlignment="1">
      <alignment horizontal="left"/>
    </xf>
    <xf numFmtId="0" fontId="13" fillId="0" borderId="5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24" xfId="0" applyFont="1" applyBorder="1" applyAlignment="1">
      <alignment horizontal="left"/>
    </xf>
    <xf numFmtId="0" fontId="13" fillId="0" borderId="54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13" fillId="0" borderId="53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13" fillId="0" borderId="48" xfId="0" applyFont="1" applyBorder="1" applyAlignment="1">
      <alignment horizontal="left"/>
    </xf>
    <xf numFmtId="0" fontId="16" fillId="0" borderId="0" xfId="0" applyFont="1" applyAlignment="1">
      <alignment horizontal="left" vertical="center"/>
    </xf>
    <xf numFmtId="0" fontId="13" fillId="0" borderId="55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28" xfId="0" quotePrefix="1" applyFont="1" applyBorder="1" applyAlignment="1">
      <alignment horizontal="center" vertical="center"/>
    </xf>
    <xf numFmtId="0" fontId="13" fillId="0" borderId="29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quotePrefix="1" applyFont="1" applyBorder="1" applyAlignment="1">
      <alignment horizontal="center" vertical="center"/>
    </xf>
    <xf numFmtId="0" fontId="13" fillId="0" borderId="11" xfId="0" quotePrefix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justifyLastLine="1"/>
    </xf>
    <xf numFmtId="0" fontId="12" fillId="0" borderId="21" xfId="0" applyFont="1" applyBorder="1" applyAlignment="1">
      <alignment horizontal="center" vertical="center" justifyLastLine="1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6219F-981E-42F7-9F46-F6DC854978B0}">
  <dimension ref="A1:P310"/>
  <sheetViews>
    <sheetView view="pageBreakPreview" zoomScale="60" zoomScaleNormal="100" workbookViewId="0">
      <selection activeCell="L63" sqref="L63"/>
    </sheetView>
  </sheetViews>
  <sheetFormatPr defaultColWidth="8.59765625" defaultRowHeight="14.4" x14ac:dyDescent="0.3"/>
  <cols>
    <col min="1" max="1" width="4.59765625" style="8" customWidth="1"/>
    <col min="2" max="2" width="13.09765625" style="8" customWidth="1"/>
    <col min="3" max="3" width="9" style="8" customWidth="1"/>
    <col min="4" max="4" width="17.59765625" style="8" customWidth="1"/>
    <col min="5" max="11" width="6.09765625" style="8" customWidth="1"/>
    <col min="12" max="12" width="8.59765625" style="8"/>
    <col min="13" max="16" width="8.59765625" style="23"/>
    <col min="17" max="16384" width="8.59765625" style="8"/>
  </cols>
  <sheetData>
    <row r="1" spans="1:16" s="3" customFormat="1" ht="20.399999999999999" customHeight="1" x14ac:dyDescent="0.3">
      <c r="A1" s="101" t="s">
        <v>72</v>
      </c>
      <c r="B1" s="101"/>
      <c r="C1" s="101"/>
      <c r="D1" s="101"/>
      <c r="E1" s="101"/>
      <c r="F1" s="101"/>
      <c r="G1" s="101"/>
      <c r="H1" s="101"/>
      <c r="I1" s="101"/>
      <c r="J1" s="101"/>
      <c r="M1" s="23"/>
      <c r="N1" s="23"/>
      <c r="O1" s="23"/>
      <c r="P1" s="23"/>
    </row>
    <row r="2" spans="1:16" s="3" customFormat="1" ht="12" customHeight="1" x14ac:dyDescent="0.3">
      <c r="A2" s="4">
        <v>1</v>
      </c>
      <c r="B2" s="11" t="s">
        <v>0</v>
      </c>
      <c r="C2" s="5" t="s">
        <v>1</v>
      </c>
      <c r="D2" s="5" t="s">
        <v>2</v>
      </c>
      <c r="E2" s="31">
        <v>1</v>
      </c>
      <c r="F2" s="21">
        <v>2</v>
      </c>
      <c r="G2" s="22">
        <v>3</v>
      </c>
      <c r="H2" s="30" t="s">
        <v>3</v>
      </c>
      <c r="I2" s="21" t="s">
        <v>4</v>
      </c>
      <c r="J2" s="22" t="s">
        <v>5</v>
      </c>
      <c r="M2" s="24">
        <v>10</v>
      </c>
      <c r="N2" s="23"/>
      <c r="O2" s="23"/>
      <c r="P2" s="23"/>
    </row>
    <row r="3" spans="1:16" s="3" customFormat="1" ht="12" customHeight="1" x14ac:dyDescent="0.25">
      <c r="A3" s="75">
        <v>1</v>
      </c>
      <c r="B3" s="13" t="s">
        <v>115</v>
      </c>
      <c r="C3" s="77" t="s">
        <v>15</v>
      </c>
      <c r="D3" s="9" t="s">
        <v>50</v>
      </c>
      <c r="E3" s="97"/>
      <c r="F3" s="89" t="s">
        <v>223</v>
      </c>
      <c r="G3" s="83" t="s">
        <v>225</v>
      </c>
      <c r="H3" s="105" t="s">
        <v>226</v>
      </c>
      <c r="I3" s="89"/>
      <c r="J3" s="83">
        <v>1</v>
      </c>
      <c r="M3" s="24">
        <v>11</v>
      </c>
      <c r="N3" s="25" t="str">
        <f>IF(J3=1,B3,IF(J5=1,B5,IF(J7=1,B7,"")))</f>
        <v>坂上　澄雄</v>
      </c>
      <c r="O3" s="25" t="str">
        <f>IF(J3=1,C3,IF(J5=1,C5,IF(J7=1,C7,"")))</f>
        <v>熊本</v>
      </c>
      <c r="P3" s="25" t="str">
        <f>IF(J3=1,D3,IF(J5=1,D5,IF(J7=1,D7,"")))</f>
        <v>帯山クラブ</v>
      </c>
    </row>
    <row r="4" spans="1:16" s="3" customFormat="1" ht="12" customHeight="1" x14ac:dyDescent="0.25">
      <c r="A4" s="76"/>
      <c r="B4" s="15" t="s">
        <v>51</v>
      </c>
      <c r="C4" s="78"/>
      <c r="D4" s="10" t="s">
        <v>52</v>
      </c>
      <c r="E4" s="98"/>
      <c r="F4" s="90"/>
      <c r="G4" s="91"/>
      <c r="H4" s="106"/>
      <c r="I4" s="90"/>
      <c r="J4" s="91"/>
      <c r="M4" s="24">
        <v>12</v>
      </c>
      <c r="N4" s="25" t="str">
        <f>IF(J3=1,B4,IF(J5=1,B6,IF(J7=1,B8,"")))</f>
        <v>越川 久美子</v>
      </c>
      <c r="O4" s="25" t="str">
        <f>IF(J3=1,C3,IF(J5=1,C6,IF(J7=1,C8,"")))</f>
        <v>熊本</v>
      </c>
      <c r="P4" s="25" t="str">
        <f>IF(J3=1,D4,IF(J5=1,D6,IF(J7=1,D8,"")))</f>
        <v>松橋クラブ</v>
      </c>
    </row>
    <row r="5" spans="1:16" s="3" customFormat="1" ht="12" customHeight="1" x14ac:dyDescent="0.25">
      <c r="A5" s="75">
        <v>2</v>
      </c>
      <c r="B5" s="13" t="s">
        <v>219</v>
      </c>
      <c r="C5" s="9" t="s">
        <v>220</v>
      </c>
      <c r="D5" s="9" t="s">
        <v>222</v>
      </c>
      <c r="E5" s="85">
        <v>2</v>
      </c>
      <c r="F5" s="87"/>
      <c r="G5" s="83" t="s">
        <v>225</v>
      </c>
      <c r="H5" s="102" t="s">
        <v>227</v>
      </c>
      <c r="I5" s="89"/>
      <c r="J5" s="83">
        <v>2</v>
      </c>
      <c r="M5" s="24">
        <v>13</v>
      </c>
      <c r="N5" s="24"/>
      <c r="O5" s="24"/>
      <c r="P5" s="24"/>
    </row>
    <row r="6" spans="1:16" s="3" customFormat="1" ht="12" customHeight="1" x14ac:dyDescent="0.25">
      <c r="A6" s="76"/>
      <c r="B6" s="15" t="s">
        <v>53</v>
      </c>
      <c r="C6" s="10" t="s">
        <v>221</v>
      </c>
      <c r="D6" s="10" t="s">
        <v>47</v>
      </c>
      <c r="E6" s="86"/>
      <c r="F6" s="88"/>
      <c r="G6" s="91"/>
      <c r="H6" s="104"/>
      <c r="I6" s="90"/>
      <c r="J6" s="91"/>
      <c r="M6" s="24">
        <v>14</v>
      </c>
      <c r="N6" s="24"/>
      <c r="O6" s="24"/>
      <c r="P6" s="24"/>
    </row>
    <row r="7" spans="1:16" s="3" customFormat="1" ht="12" customHeight="1" x14ac:dyDescent="0.25">
      <c r="A7" s="75">
        <v>3</v>
      </c>
      <c r="B7" s="17" t="s">
        <v>54</v>
      </c>
      <c r="C7" s="77" t="s">
        <v>32</v>
      </c>
      <c r="D7" s="1" t="s">
        <v>46</v>
      </c>
      <c r="E7" s="85">
        <v>1</v>
      </c>
      <c r="F7" s="89">
        <v>1</v>
      </c>
      <c r="G7" s="95"/>
      <c r="H7" s="102" t="s">
        <v>228</v>
      </c>
      <c r="I7" s="89"/>
      <c r="J7" s="83">
        <v>3</v>
      </c>
      <c r="M7" s="24">
        <v>15</v>
      </c>
      <c r="N7" s="24"/>
      <c r="O7" s="24"/>
      <c r="P7" s="24"/>
    </row>
    <row r="8" spans="1:16" s="3" customFormat="1" ht="12" customHeight="1" x14ac:dyDescent="0.25">
      <c r="A8" s="92"/>
      <c r="B8" s="19" t="s">
        <v>116</v>
      </c>
      <c r="C8" s="81"/>
      <c r="D8" s="6" t="s">
        <v>48</v>
      </c>
      <c r="E8" s="93"/>
      <c r="F8" s="94"/>
      <c r="G8" s="96"/>
      <c r="H8" s="103"/>
      <c r="I8" s="94"/>
      <c r="J8" s="84"/>
      <c r="M8" s="24">
        <v>16</v>
      </c>
      <c r="N8" s="24"/>
      <c r="O8" s="24"/>
      <c r="P8" s="24"/>
    </row>
    <row r="9" spans="1:16" s="3" customFormat="1" ht="6" customHeight="1" x14ac:dyDescent="0.3">
      <c r="A9" s="1"/>
      <c r="B9" s="1"/>
      <c r="C9" s="1"/>
      <c r="D9" s="7"/>
      <c r="E9" s="2"/>
      <c r="F9" s="2"/>
      <c r="G9" s="2"/>
      <c r="H9" s="2"/>
      <c r="I9" s="2"/>
      <c r="J9" s="2"/>
      <c r="M9" s="24">
        <v>17</v>
      </c>
      <c r="N9" s="23"/>
      <c r="O9" s="23"/>
      <c r="P9" s="23"/>
    </row>
    <row r="10" spans="1:16" s="3" customFormat="1" ht="12" customHeight="1" x14ac:dyDescent="0.3">
      <c r="A10" s="4">
        <v>2</v>
      </c>
      <c r="B10" s="11" t="s">
        <v>0</v>
      </c>
      <c r="C10" s="5" t="s">
        <v>1</v>
      </c>
      <c r="D10" s="5" t="s">
        <v>2</v>
      </c>
      <c r="E10" s="31">
        <v>4</v>
      </c>
      <c r="F10" s="21">
        <v>5</v>
      </c>
      <c r="G10" s="21">
        <v>6</v>
      </c>
      <c r="H10" s="22">
        <v>7</v>
      </c>
      <c r="I10" s="30" t="s">
        <v>3</v>
      </c>
      <c r="J10" s="21" t="s">
        <v>4</v>
      </c>
      <c r="K10" s="22" t="s">
        <v>5</v>
      </c>
      <c r="M10" s="24">
        <v>20</v>
      </c>
      <c r="N10" s="23"/>
      <c r="O10" s="23"/>
      <c r="P10" s="23"/>
    </row>
    <row r="11" spans="1:16" s="3" customFormat="1" ht="12" customHeight="1" x14ac:dyDescent="0.25">
      <c r="A11" s="75">
        <v>4</v>
      </c>
      <c r="B11" s="13" t="s">
        <v>117</v>
      </c>
      <c r="C11" s="77" t="s">
        <v>14</v>
      </c>
      <c r="D11" s="77" t="s">
        <v>55</v>
      </c>
      <c r="E11" s="97"/>
      <c r="F11" s="89">
        <v>0</v>
      </c>
      <c r="G11" s="89">
        <v>1</v>
      </c>
      <c r="H11" s="83">
        <v>2</v>
      </c>
      <c r="I11" s="99" t="str">
        <f>COUNTIF(E11:H12,"④")&amp;"/"&amp;3</f>
        <v>0/3</v>
      </c>
      <c r="J11" s="89"/>
      <c r="K11" s="83">
        <v>4</v>
      </c>
      <c r="M11" s="24">
        <v>21</v>
      </c>
      <c r="N11" s="25" t="str">
        <f>IF(K11=1,B11,IF(K13=1,B13,IF(K15=1,B15,IF(K17=1,B17,""))))</f>
        <v>中西　佳子</v>
      </c>
      <c r="O11" s="25" t="str">
        <f>IF(K11=1,C11,IF(K13=1,C13,IF(K15=1,C15,IF(K17=1,C17,""))))</f>
        <v>奈良</v>
      </c>
      <c r="P11" s="25" t="str">
        <f>IF(K11=1,D11,IF(K13=1,D13,IF(K15=1,D15,IF(K17=1,D17,""))))</f>
        <v>橿原</v>
      </c>
    </row>
    <row r="12" spans="1:16" s="3" customFormat="1" ht="12" customHeight="1" x14ac:dyDescent="0.25">
      <c r="A12" s="76"/>
      <c r="B12" s="15" t="s">
        <v>118</v>
      </c>
      <c r="C12" s="78"/>
      <c r="D12" s="78"/>
      <c r="E12" s="98"/>
      <c r="F12" s="90"/>
      <c r="G12" s="90"/>
      <c r="H12" s="91"/>
      <c r="I12" s="100"/>
      <c r="J12" s="90"/>
      <c r="K12" s="91"/>
      <c r="M12" s="24">
        <v>22</v>
      </c>
      <c r="N12" s="25" t="str">
        <f>IF(K11=1,B12,IF(K13=1,B14,IF(K15=1,B16,IF(K17=1,B18,""))))</f>
        <v>小早川 卓也</v>
      </c>
      <c r="O12" s="25" t="str">
        <f>IF(K11=1,C12,IF(K13=1,C13,IF(K15=1,C16,IF(K17=1,C18,""))))</f>
        <v>奈良</v>
      </c>
      <c r="P12" s="25" t="str">
        <f>IF(K11=1,D12,IF(K13=1,D13,IF(K15=1,D16,IF(K17=1,D18,""))))</f>
        <v>橿原</v>
      </c>
    </row>
    <row r="13" spans="1:16" s="3" customFormat="1" ht="12" customHeight="1" x14ac:dyDescent="0.3">
      <c r="A13" s="75">
        <v>5</v>
      </c>
      <c r="B13" s="13" t="s">
        <v>119</v>
      </c>
      <c r="C13" s="77" t="s">
        <v>12</v>
      </c>
      <c r="D13" s="77" t="s">
        <v>56</v>
      </c>
      <c r="E13" s="85" t="s">
        <v>223</v>
      </c>
      <c r="F13" s="87"/>
      <c r="G13" s="89" t="s">
        <v>225</v>
      </c>
      <c r="H13" s="83" t="s">
        <v>225</v>
      </c>
      <c r="I13" s="85" t="str">
        <f t="shared" ref="I13" si="0">COUNTIF(E13:H14,"④")&amp;"/"&amp;3</f>
        <v>3/3</v>
      </c>
      <c r="J13" s="89"/>
      <c r="K13" s="83">
        <v>1</v>
      </c>
      <c r="M13" s="24">
        <v>23</v>
      </c>
      <c r="N13" s="23"/>
      <c r="O13" s="23"/>
      <c r="P13" s="23"/>
    </row>
    <row r="14" spans="1:16" s="3" customFormat="1" ht="12" customHeight="1" x14ac:dyDescent="0.3">
      <c r="A14" s="76"/>
      <c r="B14" s="15" t="s">
        <v>57</v>
      </c>
      <c r="C14" s="78"/>
      <c r="D14" s="78"/>
      <c r="E14" s="86"/>
      <c r="F14" s="88"/>
      <c r="G14" s="90"/>
      <c r="H14" s="91"/>
      <c r="I14" s="86"/>
      <c r="J14" s="90"/>
      <c r="K14" s="91"/>
      <c r="M14" s="24">
        <v>24</v>
      </c>
      <c r="N14" s="23"/>
      <c r="O14" s="23"/>
      <c r="P14" s="23"/>
    </row>
    <row r="15" spans="1:16" s="3" customFormat="1" ht="12" customHeight="1" x14ac:dyDescent="0.3">
      <c r="A15" s="75">
        <v>6</v>
      </c>
      <c r="B15" s="13" t="s">
        <v>120</v>
      </c>
      <c r="C15" s="77" t="s">
        <v>6</v>
      </c>
      <c r="D15" s="9" t="s">
        <v>58</v>
      </c>
      <c r="E15" s="85" t="s">
        <v>225</v>
      </c>
      <c r="F15" s="89">
        <v>0</v>
      </c>
      <c r="G15" s="87"/>
      <c r="H15" s="83">
        <v>3</v>
      </c>
      <c r="I15" s="85" t="str">
        <f t="shared" ref="I15" si="1">COUNTIF(E15:H16,"④")&amp;"/"&amp;3</f>
        <v>1/3</v>
      </c>
      <c r="J15" s="89"/>
      <c r="K15" s="83">
        <v>3</v>
      </c>
      <c r="M15" s="24">
        <v>25</v>
      </c>
      <c r="N15" s="23"/>
      <c r="O15" s="23"/>
      <c r="P15" s="23"/>
    </row>
    <row r="16" spans="1:16" s="3" customFormat="1" ht="12" customHeight="1" x14ac:dyDescent="0.3">
      <c r="A16" s="76"/>
      <c r="B16" s="15" t="s">
        <v>121</v>
      </c>
      <c r="C16" s="78"/>
      <c r="D16" s="10" t="s">
        <v>41</v>
      </c>
      <c r="E16" s="86"/>
      <c r="F16" s="90"/>
      <c r="G16" s="88"/>
      <c r="H16" s="91"/>
      <c r="I16" s="86"/>
      <c r="J16" s="90"/>
      <c r="K16" s="91"/>
      <c r="M16" s="24">
        <v>26</v>
      </c>
      <c r="N16" s="23"/>
      <c r="O16" s="23"/>
      <c r="P16" s="23"/>
    </row>
    <row r="17" spans="1:16" s="3" customFormat="1" ht="12" customHeight="1" x14ac:dyDescent="0.3">
      <c r="A17" s="75">
        <v>7</v>
      </c>
      <c r="B17" s="17" t="s">
        <v>59</v>
      </c>
      <c r="C17" s="1" t="s">
        <v>7</v>
      </c>
      <c r="D17" s="1" t="s">
        <v>60</v>
      </c>
      <c r="E17" s="85" t="s">
        <v>225</v>
      </c>
      <c r="F17" s="89">
        <v>1</v>
      </c>
      <c r="G17" s="89" t="s">
        <v>224</v>
      </c>
      <c r="H17" s="95"/>
      <c r="I17" s="85" t="str">
        <f t="shared" ref="I17" si="2">COUNTIF(E17:H18,"④")&amp;"/"&amp;3</f>
        <v>2/3</v>
      </c>
      <c r="J17" s="89"/>
      <c r="K17" s="83">
        <v>2</v>
      </c>
      <c r="M17" s="24">
        <v>27</v>
      </c>
      <c r="N17" s="23"/>
      <c r="O17" s="23"/>
      <c r="P17" s="23"/>
    </row>
    <row r="18" spans="1:16" s="3" customFormat="1" ht="12" customHeight="1" x14ac:dyDescent="0.3">
      <c r="A18" s="92"/>
      <c r="B18" s="19" t="s">
        <v>122</v>
      </c>
      <c r="C18" s="6" t="s">
        <v>61</v>
      </c>
      <c r="D18" s="6" t="s">
        <v>62</v>
      </c>
      <c r="E18" s="93"/>
      <c r="F18" s="94"/>
      <c r="G18" s="94"/>
      <c r="H18" s="96"/>
      <c r="I18" s="93"/>
      <c r="J18" s="94"/>
      <c r="K18" s="84"/>
      <c r="M18" s="24"/>
      <c r="N18" s="23"/>
      <c r="O18" s="23"/>
      <c r="P18" s="23"/>
    </row>
    <row r="19" spans="1:16" s="3" customFormat="1" ht="6" customHeight="1" x14ac:dyDescent="0.3">
      <c r="A19" s="1"/>
      <c r="B19" s="1"/>
      <c r="C19" s="1"/>
      <c r="D19" s="7"/>
      <c r="E19" s="2"/>
      <c r="F19" s="2"/>
      <c r="G19" s="2"/>
      <c r="H19" s="2"/>
      <c r="I19" s="2"/>
      <c r="J19" s="2"/>
      <c r="M19" s="24"/>
      <c r="N19" s="23"/>
      <c r="O19" s="23"/>
      <c r="P19" s="23"/>
    </row>
    <row r="20" spans="1:16" s="3" customFormat="1" ht="12" customHeight="1" x14ac:dyDescent="0.25">
      <c r="A20" s="4">
        <v>3</v>
      </c>
      <c r="B20" s="11" t="s">
        <v>0</v>
      </c>
      <c r="C20" s="5" t="s">
        <v>1</v>
      </c>
      <c r="D20" s="12" t="s">
        <v>2</v>
      </c>
      <c r="E20" s="31">
        <v>8</v>
      </c>
      <c r="F20" s="21">
        <v>9</v>
      </c>
      <c r="G20" s="22">
        <v>10</v>
      </c>
      <c r="H20" s="30" t="s">
        <v>3</v>
      </c>
      <c r="I20" s="21" t="s">
        <v>4</v>
      </c>
      <c r="J20" s="22" t="s">
        <v>5</v>
      </c>
      <c r="M20" s="24">
        <v>30</v>
      </c>
      <c r="N20" s="24" t="str">
        <f>IF(J18=1,B18,IF(J20=1,B20,IF(J22=1,B22,"")))</f>
        <v/>
      </c>
      <c r="O20" s="24" t="str">
        <f>IF(J18=1,C18,IF(J20=1,C20,IF(J22=1,C22,"")))</f>
        <v/>
      </c>
      <c r="P20" s="24" t="str">
        <f>IF(J18=1,D18,IF(J20=1,D20,IF(J22=1,D22,"")))</f>
        <v/>
      </c>
    </row>
    <row r="21" spans="1:16" s="3" customFormat="1" ht="12" customHeight="1" x14ac:dyDescent="0.25">
      <c r="A21" s="75">
        <v>8</v>
      </c>
      <c r="B21" s="13" t="s">
        <v>123</v>
      </c>
      <c r="C21" s="9" t="s">
        <v>63</v>
      </c>
      <c r="D21" s="14" t="s">
        <v>64</v>
      </c>
      <c r="E21" s="97"/>
      <c r="F21" s="89" t="s">
        <v>223</v>
      </c>
      <c r="G21" s="83" t="s">
        <v>223</v>
      </c>
      <c r="H21" s="99" t="str">
        <f>COUNTIF(E21:G22,"④")&amp;"/"&amp;2</f>
        <v>2/2</v>
      </c>
      <c r="I21" s="89"/>
      <c r="J21" s="83">
        <v>1</v>
      </c>
      <c r="M21" s="24">
        <v>31</v>
      </c>
      <c r="N21" s="25" t="str">
        <f>IF(J21=1,B21,IF(J23=1,B23,IF(J25=1,B25,"")))</f>
        <v>高原　一郎</v>
      </c>
      <c r="O21" s="25" t="str">
        <f>IF(J21=1,C21,IF(J23=1,C23,IF(J25=1,C25,"")))</f>
        <v>大阪</v>
      </c>
      <c r="P21" s="25" t="str">
        <f>IF(J21=1,D21,IF(J23=1,D23,IF(J25=1,D25,"")))</f>
        <v>八尾協会</v>
      </c>
    </row>
    <row r="22" spans="1:16" s="3" customFormat="1" ht="12" customHeight="1" x14ac:dyDescent="0.25">
      <c r="A22" s="76"/>
      <c r="B22" s="15" t="s">
        <v>124</v>
      </c>
      <c r="C22" s="10" t="s">
        <v>13</v>
      </c>
      <c r="D22" s="16" t="s">
        <v>65</v>
      </c>
      <c r="E22" s="98"/>
      <c r="F22" s="90"/>
      <c r="G22" s="91"/>
      <c r="H22" s="100"/>
      <c r="I22" s="90"/>
      <c r="J22" s="91"/>
      <c r="M22" s="24">
        <v>32</v>
      </c>
      <c r="N22" s="25" t="str">
        <f>IF(J21=1,B22,IF(J23=1,B24,IF(J25=1,B26,"")))</f>
        <v>増田　加奈</v>
      </c>
      <c r="O22" s="25" t="str">
        <f>IF(J21=1,C22,IF(J23=1,C24,IF(J25=1,C26,"")))</f>
        <v>愛知</v>
      </c>
      <c r="P22" s="25" t="str">
        <f>IF(J21=1,D22,IF(J23=1,D24,IF(J25=1,D26,"")))</f>
        <v>岡崎バードクラブ</v>
      </c>
    </row>
    <row r="23" spans="1:16" s="3" customFormat="1" ht="12" customHeight="1" x14ac:dyDescent="0.3">
      <c r="A23" s="75">
        <v>9</v>
      </c>
      <c r="B23" s="13" t="s">
        <v>66</v>
      </c>
      <c r="C23" s="77" t="s">
        <v>12</v>
      </c>
      <c r="D23" s="79" t="s">
        <v>30</v>
      </c>
      <c r="E23" s="85">
        <v>0</v>
      </c>
      <c r="F23" s="87"/>
      <c r="G23" s="83" t="s">
        <v>223</v>
      </c>
      <c r="H23" s="85" t="str">
        <f t="shared" ref="H23" si="3">COUNTIF(E23:G24,"④")&amp;"/"&amp;2</f>
        <v>1/2</v>
      </c>
      <c r="I23" s="89"/>
      <c r="J23" s="83">
        <v>2</v>
      </c>
      <c r="M23" s="24">
        <v>33</v>
      </c>
      <c r="N23" s="23"/>
      <c r="O23" s="23"/>
      <c r="P23" s="23"/>
    </row>
    <row r="24" spans="1:16" s="3" customFormat="1" ht="12" customHeight="1" x14ac:dyDescent="0.3">
      <c r="A24" s="76"/>
      <c r="B24" s="15" t="s">
        <v>125</v>
      </c>
      <c r="C24" s="78"/>
      <c r="D24" s="80"/>
      <c r="E24" s="86"/>
      <c r="F24" s="88"/>
      <c r="G24" s="91"/>
      <c r="H24" s="86"/>
      <c r="I24" s="90"/>
      <c r="J24" s="91"/>
      <c r="M24" s="24">
        <v>34</v>
      </c>
      <c r="N24" s="23"/>
      <c r="O24" s="23"/>
      <c r="P24" s="23"/>
    </row>
    <row r="25" spans="1:16" s="3" customFormat="1" ht="12" customHeight="1" x14ac:dyDescent="0.3">
      <c r="A25" s="75">
        <v>10</v>
      </c>
      <c r="B25" s="17" t="s">
        <v>126</v>
      </c>
      <c r="C25" s="77" t="s">
        <v>29</v>
      </c>
      <c r="D25" s="18" t="s">
        <v>67</v>
      </c>
      <c r="E25" s="85">
        <v>0</v>
      </c>
      <c r="F25" s="89">
        <v>1</v>
      </c>
      <c r="G25" s="95"/>
      <c r="H25" s="85" t="str">
        <f t="shared" ref="H25" si="4">COUNTIF(E25:G26,"④")&amp;"/"&amp;2</f>
        <v>0/2</v>
      </c>
      <c r="I25" s="89"/>
      <c r="J25" s="83">
        <v>3</v>
      </c>
      <c r="M25" s="24">
        <v>35</v>
      </c>
      <c r="N25" s="23"/>
      <c r="O25" s="23"/>
      <c r="P25" s="23"/>
    </row>
    <row r="26" spans="1:16" s="3" customFormat="1" ht="12" customHeight="1" x14ac:dyDescent="0.3">
      <c r="A26" s="92"/>
      <c r="B26" s="19" t="s">
        <v>68</v>
      </c>
      <c r="C26" s="81"/>
      <c r="D26" s="20" t="s">
        <v>36</v>
      </c>
      <c r="E26" s="93"/>
      <c r="F26" s="94"/>
      <c r="G26" s="96"/>
      <c r="H26" s="93"/>
      <c r="I26" s="94"/>
      <c r="J26" s="84"/>
      <c r="M26" s="24">
        <v>36</v>
      </c>
      <c r="N26" s="23"/>
      <c r="O26" s="23"/>
      <c r="P26" s="23"/>
    </row>
    <row r="27" spans="1:16" s="3" customFormat="1" ht="6" customHeight="1" x14ac:dyDescent="0.3">
      <c r="A27" s="1"/>
      <c r="B27" s="1"/>
      <c r="C27" s="1"/>
      <c r="D27" s="7"/>
      <c r="E27" s="2"/>
      <c r="F27" s="2"/>
      <c r="G27" s="2"/>
      <c r="H27" s="2"/>
      <c r="I27" s="2"/>
      <c r="J27" s="2"/>
      <c r="M27" s="24">
        <v>37</v>
      </c>
      <c r="N27" s="23"/>
      <c r="O27" s="23"/>
      <c r="P27" s="23"/>
    </row>
    <row r="28" spans="1:16" s="3" customFormat="1" ht="12" customHeight="1" x14ac:dyDescent="0.3">
      <c r="A28" s="4">
        <v>4</v>
      </c>
      <c r="B28" s="11" t="s">
        <v>0</v>
      </c>
      <c r="C28" s="5" t="s">
        <v>1</v>
      </c>
      <c r="D28" s="12" t="s">
        <v>2</v>
      </c>
      <c r="E28" s="31">
        <v>11</v>
      </c>
      <c r="F28" s="21">
        <v>12</v>
      </c>
      <c r="G28" s="22">
        <v>13</v>
      </c>
      <c r="H28" s="30" t="s">
        <v>3</v>
      </c>
      <c r="I28" s="21" t="s">
        <v>4</v>
      </c>
      <c r="J28" s="22" t="s">
        <v>5</v>
      </c>
      <c r="M28" s="24">
        <v>40</v>
      </c>
      <c r="N28" s="23"/>
      <c r="O28" s="23"/>
      <c r="P28" s="23"/>
    </row>
    <row r="29" spans="1:16" s="3" customFormat="1" ht="12" customHeight="1" x14ac:dyDescent="0.25">
      <c r="A29" s="75">
        <v>11</v>
      </c>
      <c r="B29" s="13" t="s">
        <v>127</v>
      </c>
      <c r="C29" s="77" t="s">
        <v>10</v>
      </c>
      <c r="D29" s="14" t="s">
        <v>33</v>
      </c>
      <c r="E29" s="97"/>
      <c r="F29" s="89" t="s">
        <v>223</v>
      </c>
      <c r="G29" s="83" t="s">
        <v>223</v>
      </c>
      <c r="H29" s="99" t="str">
        <f>COUNTIF(E29:G30,"④")&amp;"/"&amp;2</f>
        <v>2/2</v>
      </c>
      <c r="I29" s="89"/>
      <c r="J29" s="83">
        <v>1</v>
      </c>
      <c r="M29" s="24">
        <v>41</v>
      </c>
      <c r="N29" s="25" t="str">
        <f>IF(J29=1,B29,IF(J31=1,B31,IF(J33=1,B33,"")))</f>
        <v>綱島　憲一</v>
      </c>
      <c r="O29" s="25" t="str">
        <f>IF(J29=1,C29,IF(J31=1,C31,IF(J33=1,C33,"")))</f>
        <v>大阪</v>
      </c>
      <c r="P29" s="25" t="str">
        <f>IF(J29=1,D29,IF(J31=1,D31,IF(J33=1,D33,"")))</f>
        <v>堺連盟</v>
      </c>
    </row>
    <row r="30" spans="1:16" s="3" customFormat="1" ht="12" customHeight="1" x14ac:dyDescent="0.25">
      <c r="A30" s="76"/>
      <c r="B30" s="15" t="s">
        <v>128</v>
      </c>
      <c r="C30" s="78"/>
      <c r="D30" s="16" t="s">
        <v>69</v>
      </c>
      <c r="E30" s="98"/>
      <c r="F30" s="90"/>
      <c r="G30" s="91"/>
      <c r="H30" s="100"/>
      <c r="I30" s="90"/>
      <c r="J30" s="91"/>
      <c r="M30" s="24">
        <v>42</v>
      </c>
      <c r="N30" s="25" t="str">
        <f>IF(J29=1,B30,IF(J31=1,B32,IF(J33=1,B34,"")))</f>
        <v>園　　菊代</v>
      </c>
      <c r="O30" s="25" t="str">
        <f>IF(J29=1,C29,IF(J31=1,C32,IF(J33=1,C34,"")))</f>
        <v>大阪</v>
      </c>
      <c r="P30" s="25" t="str">
        <f>IF(J29=1,D30,IF(J31=1,D32,IF(J33=1,D34,"")))</f>
        <v>東淀川クラブ</v>
      </c>
    </row>
    <row r="31" spans="1:16" s="3" customFormat="1" ht="12" customHeight="1" x14ac:dyDescent="0.3">
      <c r="A31" s="75">
        <v>12</v>
      </c>
      <c r="B31" s="13" t="s">
        <v>70</v>
      </c>
      <c r="C31" s="77" t="s">
        <v>8</v>
      </c>
      <c r="D31" s="79" t="s">
        <v>23</v>
      </c>
      <c r="E31" s="85">
        <v>2</v>
      </c>
      <c r="F31" s="87"/>
      <c r="G31" s="83">
        <v>1</v>
      </c>
      <c r="H31" s="85" t="str">
        <f t="shared" ref="H31" si="5">COUNTIF(E31:G32,"④")&amp;"/"&amp;2</f>
        <v>0/2</v>
      </c>
      <c r="I31" s="89"/>
      <c r="J31" s="83">
        <v>3</v>
      </c>
      <c r="M31" s="24">
        <v>43</v>
      </c>
      <c r="N31" s="23"/>
      <c r="O31" s="23"/>
      <c r="P31" s="23"/>
    </row>
    <row r="32" spans="1:16" s="3" customFormat="1" ht="12" customHeight="1" x14ac:dyDescent="0.3">
      <c r="A32" s="76"/>
      <c r="B32" s="15" t="s">
        <v>129</v>
      </c>
      <c r="C32" s="78"/>
      <c r="D32" s="80"/>
      <c r="E32" s="86"/>
      <c r="F32" s="88"/>
      <c r="G32" s="91"/>
      <c r="H32" s="86"/>
      <c r="I32" s="90"/>
      <c r="J32" s="91"/>
      <c r="M32" s="24">
        <v>44</v>
      </c>
      <c r="N32" s="23"/>
      <c r="O32" s="23"/>
      <c r="P32" s="23"/>
    </row>
    <row r="33" spans="1:16" s="3" customFormat="1" ht="12" customHeight="1" x14ac:dyDescent="0.3">
      <c r="A33" s="75">
        <v>13</v>
      </c>
      <c r="B33" s="17" t="s">
        <v>130</v>
      </c>
      <c r="C33" s="77" t="s">
        <v>37</v>
      </c>
      <c r="D33" s="79" t="s">
        <v>71</v>
      </c>
      <c r="E33" s="85">
        <v>2</v>
      </c>
      <c r="F33" s="89" t="s">
        <v>225</v>
      </c>
      <c r="G33" s="95"/>
      <c r="H33" s="85" t="str">
        <f t="shared" ref="H33" si="6">COUNTIF(E33:G34,"④")&amp;"/"&amp;2</f>
        <v>1/2</v>
      </c>
      <c r="I33" s="89"/>
      <c r="J33" s="83">
        <v>2</v>
      </c>
      <c r="M33" s="24">
        <v>45</v>
      </c>
      <c r="N33" s="23"/>
      <c r="O33" s="23"/>
      <c r="P33" s="23"/>
    </row>
    <row r="34" spans="1:16" s="3" customFormat="1" ht="12" customHeight="1" x14ac:dyDescent="0.3">
      <c r="A34" s="92"/>
      <c r="B34" s="19" t="s">
        <v>131</v>
      </c>
      <c r="C34" s="81"/>
      <c r="D34" s="82"/>
      <c r="E34" s="93"/>
      <c r="F34" s="94"/>
      <c r="G34" s="96"/>
      <c r="H34" s="93"/>
      <c r="I34" s="94"/>
      <c r="J34" s="84"/>
      <c r="M34" s="24">
        <v>46</v>
      </c>
      <c r="N34" s="23"/>
      <c r="O34" s="23"/>
      <c r="P34" s="23"/>
    </row>
    <row r="35" spans="1:16" s="3" customFormat="1" ht="6" customHeight="1" x14ac:dyDescent="0.3">
      <c r="A35" s="1"/>
      <c r="B35" s="1"/>
      <c r="C35" s="1"/>
      <c r="D35" s="7"/>
      <c r="E35" s="2"/>
      <c r="F35" s="2"/>
      <c r="G35" s="2"/>
      <c r="H35" s="2"/>
      <c r="I35" s="2"/>
      <c r="J35" s="2"/>
      <c r="M35" s="24">
        <v>47</v>
      </c>
      <c r="N35" s="23"/>
      <c r="O35" s="23"/>
      <c r="P35" s="23"/>
    </row>
    <row r="36" spans="1:16" s="3" customFormat="1" ht="12" customHeight="1" x14ac:dyDescent="0.25">
      <c r="A36" s="4">
        <v>5</v>
      </c>
      <c r="B36" s="11" t="s">
        <v>0</v>
      </c>
      <c r="C36" s="5" t="s">
        <v>1</v>
      </c>
      <c r="D36" s="12" t="s">
        <v>2</v>
      </c>
      <c r="E36" s="31">
        <v>14</v>
      </c>
      <c r="F36" s="21">
        <v>15</v>
      </c>
      <c r="G36" s="22">
        <v>16</v>
      </c>
      <c r="H36" s="30" t="s">
        <v>3</v>
      </c>
      <c r="I36" s="21" t="s">
        <v>4</v>
      </c>
      <c r="J36" s="22" t="s">
        <v>5</v>
      </c>
      <c r="M36" s="24">
        <v>50</v>
      </c>
      <c r="N36" s="24" t="str">
        <f>IF(J34=1,B34,IF(J36=1,B36,IF(J38=1,B38,"")))</f>
        <v/>
      </c>
      <c r="O36" s="24" t="str">
        <f>IF(J34=1,C34,IF(J36=1,C36,IF(J38=1,C38,"")))</f>
        <v/>
      </c>
      <c r="P36" s="24" t="str">
        <f>IF(J34=1,D34,IF(J36=1,D36,IF(J38=1,D38,"")))</f>
        <v/>
      </c>
    </row>
    <row r="37" spans="1:16" s="3" customFormat="1" ht="12" customHeight="1" x14ac:dyDescent="0.25">
      <c r="A37" s="75">
        <v>14</v>
      </c>
      <c r="B37" s="13" t="s">
        <v>73</v>
      </c>
      <c r="C37" s="77" t="s">
        <v>18</v>
      </c>
      <c r="D37" s="14" t="s">
        <v>74</v>
      </c>
      <c r="E37" s="97"/>
      <c r="F37" s="89" t="s">
        <v>223</v>
      </c>
      <c r="G37" s="83" t="s">
        <v>223</v>
      </c>
      <c r="H37" s="99" t="str">
        <f>COUNTIF(E37:G38,"④")&amp;"/"&amp;2</f>
        <v>2/2</v>
      </c>
      <c r="I37" s="89"/>
      <c r="J37" s="83">
        <v>1</v>
      </c>
      <c r="M37" s="24">
        <v>51</v>
      </c>
      <c r="N37" s="25" t="str">
        <f>IF(J37=1,B37,IF(J39=1,B39,IF(J41=1,B41,"")))</f>
        <v>井上 美知子</v>
      </c>
      <c r="O37" s="25" t="str">
        <f>IF(J37=1,C37,IF(J39=1,C39,IF(J41=1,C41,"")))</f>
        <v>福岡</v>
      </c>
      <c r="P37" s="25" t="str">
        <f>IF(J37=1,D37,IF(J39=1,D39,IF(J41=1,D41,"")))</f>
        <v>小郡クラブ</v>
      </c>
    </row>
    <row r="38" spans="1:16" s="3" customFormat="1" ht="12" customHeight="1" x14ac:dyDescent="0.25">
      <c r="A38" s="76"/>
      <c r="B38" s="15" t="s">
        <v>132</v>
      </c>
      <c r="C38" s="78"/>
      <c r="D38" s="16" t="s">
        <v>19</v>
      </c>
      <c r="E38" s="98"/>
      <c r="F38" s="90"/>
      <c r="G38" s="91"/>
      <c r="H38" s="100"/>
      <c r="I38" s="90"/>
      <c r="J38" s="91"/>
      <c r="M38" s="24">
        <v>52</v>
      </c>
      <c r="N38" s="25" t="str">
        <f>IF(J37=1,B38,IF(J39=1,B40,IF(J41=1,B42,"")))</f>
        <v>坂井　久五</v>
      </c>
      <c r="O38" s="25" t="str">
        <f>IF(J37=1,C37,IF(J39=1,C40,IF(J41=1,C42,"")))</f>
        <v>福岡</v>
      </c>
      <c r="P38" s="25" t="str">
        <f>IF(J37=1,D38,IF(J39=1,D40,IF(J41=1,D42,"")))</f>
        <v>大牟田クラブ</v>
      </c>
    </row>
    <row r="39" spans="1:16" s="3" customFormat="1" ht="12" customHeight="1" x14ac:dyDescent="0.3">
      <c r="A39" s="75">
        <v>15</v>
      </c>
      <c r="B39" s="13" t="s">
        <v>133</v>
      </c>
      <c r="C39" s="77" t="s">
        <v>10</v>
      </c>
      <c r="D39" s="79" t="s">
        <v>11</v>
      </c>
      <c r="E39" s="85">
        <v>1</v>
      </c>
      <c r="F39" s="87"/>
      <c r="G39" s="83" t="s">
        <v>223</v>
      </c>
      <c r="H39" s="85" t="str">
        <f t="shared" ref="H39" si="7">COUNTIF(E39:G40,"④")&amp;"/"&amp;2</f>
        <v>1/2</v>
      </c>
      <c r="I39" s="89"/>
      <c r="J39" s="83">
        <v>2</v>
      </c>
      <c r="M39" s="24">
        <v>53</v>
      </c>
      <c r="N39" s="23"/>
      <c r="O39" s="23"/>
      <c r="P39" s="23"/>
    </row>
    <row r="40" spans="1:16" s="3" customFormat="1" ht="12" customHeight="1" x14ac:dyDescent="0.3">
      <c r="A40" s="76"/>
      <c r="B40" s="15" t="s">
        <v>75</v>
      </c>
      <c r="C40" s="78"/>
      <c r="D40" s="80"/>
      <c r="E40" s="86"/>
      <c r="F40" s="88"/>
      <c r="G40" s="91"/>
      <c r="H40" s="86"/>
      <c r="I40" s="90"/>
      <c r="J40" s="91"/>
      <c r="M40" s="24">
        <v>54</v>
      </c>
      <c r="N40" s="23"/>
      <c r="O40" s="23"/>
      <c r="P40" s="23"/>
    </row>
    <row r="41" spans="1:16" s="3" customFormat="1" ht="12" customHeight="1" x14ac:dyDescent="0.3">
      <c r="A41" s="75">
        <v>16</v>
      </c>
      <c r="B41" s="17" t="s">
        <v>134</v>
      </c>
      <c r="C41" s="77" t="s">
        <v>32</v>
      </c>
      <c r="D41" s="18" t="s">
        <v>76</v>
      </c>
      <c r="E41" s="85">
        <v>2</v>
      </c>
      <c r="F41" s="89">
        <v>1</v>
      </c>
      <c r="G41" s="95"/>
      <c r="H41" s="85" t="str">
        <f t="shared" ref="H41" si="8">COUNTIF(E41:G42,"④")&amp;"/"&amp;2</f>
        <v>0/2</v>
      </c>
      <c r="I41" s="89"/>
      <c r="J41" s="83">
        <v>3</v>
      </c>
      <c r="M41" s="24">
        <v>55</v>
      </c>
      <c r="N41" s="23"/>
      <c r="O41" s="23"/>
      <c r="P41" s="23"/>
    </row>
    <row r="42" spans="1:16" s="3" customFormat="1" ht="12" customHeight="1" x14ac:dyDescent="0.3">
      <c r="A42" s="92"/>
      <c r="B42" s="19" t="s">
        <v>135</v>
      </c>
      <c r="C42" s="81"/>
      <c r="D42" s="20" t="s">
        <v>48</v>
      </c>
      <c r="E42" s="93"/>
      <c r="F42" s="94"/>
      <c r="G42" s="96"/>
      <c r="H42" s="93"/>
      <c r="I42" s="94"/>
      <c r="J42" s="84"/>
      <c r="M42" s="24">
        <v>56</v>
      </c>
      <c r="N42" s="23"/>
      <c r="O42" s="23"/>
      <c r="P42" s="23"/>
    </row>
    <row r="43" spans="1:16" s="3" customFormat="1" ht="6" customHeight="1" x14ac:dyDescent="0.3">
      <c r="A43" s="1"/>
      <c r="B43" s="1"/>
      <c r="C43" s="1"/>
      <c r="D43" s="1"/>
      <c r="E43" s="2"/>
      <c r="F43" s="2"/>
      <c r="G43" s="2"/>
      <c r="H43" s="2"/>
      <c r="I43" s="2"/>
      <c r="J43" s="2"/>
      <c r="M43" s="24">
        <v>57</v>
      </c>
      <c r="N43" s="23"/>
      <c r="O43" s="23"/>
      <c r="P43" s="23"/>
    </row>
    <row r="44" spans="1:16" s="3" customFormat="1" ht="12" customHeight="1" x14ac:dyDescent="0.3">
      <c r="A44" s="4">
        <v>6</v>
      </c>
      <c r="B44" s="11" t="s">
        <v>0</v>
      </c>
      <c r="C44" s="5" t="s">
        <v>1</v>
      </c>
      <c r="D44" s="12" t="s">
        <v>2</v>
      </c>
      <c r="E44" s="31">
        <v>17</v>
      </c>
      <c r="F44" s="21">
        <v>18</v>
      </c>
      <c r="G44" s="22">
        <v>19</v>
      </c>
      <c r="H44" s="30" t="s">
        <v>3</v>
      </c>
      <c r="I44" s="21" t="s">
        <v>4</v>
      </c>
      <c r="J44" s="22" t="s">
        <v>5</v>
      </c>
      <c r="M44" s="24">
        <v>60</v>
      </c>
      <c r="N44" s="23"/>
      <c r="O44" s="23"/>
      <c r="P44" s="23"/>
    </row>
    <row r="45" spans="1:16" s="3" customFormat="1" ht="12" customHeight="1" x14ac:dyDescent="0.25">
      <c r="A45" s="75">
        <v>17</v>
      </c>
      <c r="B45" s="13" t="s">
        <v>136</v>
      </c>
      <c r="C45" s="77" t="s">
        <v>17</v>
      </c>
      <c r="D45" s="79" t="s">
        <v>77</v>
      </c>
      <c r="E45" s="97"/>
      <c r="F45" s="89" t="s">
        <v>218</v>
      </c>
      <c r="G45" s="83" t="s">
        <v>218</v>
      </c>
      <c r="H45" s="99" t="str">
        <f>COUNTIF(E45:G46,"④")&amp;"/"&amp;2</f>
        <v>0/2</v>
      </c>
      <c r="I45" s="89"/>
      <c r="J45" s="83">
        <v>3</v>
      </c>
      <c r="M45" s="24">
        <v>61</v>
      </c>
      <c r="N45" s="25" t="str">
        <f>IF(J45=1,B45,IF(J47=1,B47,IF(J49=1,B49,"")))</f>
        <v>中西　美代</v>
      </c>
      <c r="O45" s="25" t="str">
        <f>IF(J45=1,C45,IF(J47=1,C47,IF(J49=1,C49,"")))</f>
        <v>愛媛</v>
      </c>
      <c r="P45" s="25" t="str">
        <f>IF(J45=1,D45,IF(J47=1,D47,IF(J49=1,D49,"")))</f>
        <v>石井体協クラブ</v>
      </c>
    </row>
    <row r="46" spans="1:16" s="3" customFormat="1" ht="12" customHeight="1" x14ac:dyDescent="0.25">
      <c r="A46" s="76"/>
      <c r="B46" s="15" t="s">
        <v>137</v>
      </c>
      <c r="C46" s="78"/>
      <c r="D46" s="80"/>
      <c r="E46" s="98"/>
      <c r="F46" s="90"/>
      <c r="G46" s="91"/>
      <c r="H46" s="100"/>
      <c r="I46" s="90"/>
      <c r="J46" s="91"/>
      <c r="M46" s="24">
        <v>62</v>
      </c>
      <c r="N46" s="25" t="str">
        <f>IF(J45=1,B46,IF(J47=1,B48,IF(J49=1,B50,"")))</f>
        <v>大塚　英一</v>
      </c>
      <c r="O46" s="25" t="str">
        <f>IF(J45=1,C46,IF(J47=1,C48,IF(J49=1,C49,"")))</f>
        <v>愛媛</v>
      </c>
      <c r="P46" s="25" t="str">
        <f>IF(J45=1,D46,IF(J47=1,D48,IF(J49=1,D50,"")))</f>
        <v>松前クラブ</v>
      </c>
    </row>
    <row r="47" spans="1:16" s="3" customFormat="1" ht="12" customHeight="1" x14ac:dyDescent="0.3">
      <c r="A47" s="75">
        <v>18</v>
      </c>
      <c r="B47" s="13" t="s">
        <v>138</v>
      </c>
      <c r="C47" s="77" t="s">
        <v>12</v>
      </c>
      <c r="D47" s="79" t="s">
        <v>25</v>
      </c>
      <c r="E47" s="85" t="s">
        <v>225</v>
      </c>
      <c r="F47" s="87"/>
      <c r="G47" s="83">
        <v>1</v>
      </c>
      <c r="H47" s="85" t="str">
        <f t="shared" ref="H47" si="9">COUNTIF(E47:G48,"④")&amp;"/"&amp;2</f>
        <v>1/2</v>
      </c>
      <c r="I47" s="89"/>
      <c r="J47" s="83">
        <v>2</v>
      </c>
      <c r="M47" s="24">
        <v>63</v>
      </c>
      <c r="N47" s="23"/>
      <c r="O47" s="23"/>
      <c r="P47" s="23"/>
    </row>
    <row r="48" spans="1:16" s="3" customFormat="1" ht="12" customHeight="1" x14ac:dyDescent="0.3">
      <c r="A48" s="76"/>
      <c r="B48" s="15" t="s">
        <v>139</v>
      </c>
      <c r="C48" s="78"/>
      <c r="D48" s="80"/>
      <c r="E48" s="86"/>
      <c r="F48" s="88"/>
      <c r="G48" s="91"/>
      <c r="H48" s="86"/>
      <c r="I48" s="90"/>
      <c r="J48" s="91"/>
      <c r="M48" s="24">
        <v>64</v>
      </c>
      <c r="N48" s="23"/>
      <c r="O48" s="23"/>
      <c r="P48" s="23"/>
    </row>
    <row r="49" spans="1:16" s="3" customFormat="1" ht="12" customHeight="1" x14ac:dyDescent="0.3">
      <c r="A49" s="75">
        <v>19</v>
      </c>
      <c r="B49" s="17" t="s">
        <v>140</v>
      </c>
      <c r="C49" s="77" t="s">
        <v>8</v>
      </c>
      <c r="D49" s="18" t="s">
        <v>78</v>
      </c>
      <c r="E49" s="85" t="s">
        <v>225</v>
      </c>
      <c r="F49" s="89" t="s">
        <v>225</v>
      </c>
      <c r="G49" s="95"/>
      <c r="H49" s="85" t="str">
        <f t="shared" ref="H49" si="10">COUNTIF(E49:G50,"④")&amp;"/"&amp;2</f>
        <v>2/2</v>
      </c>
      <c r="I49" s="89"/>
      <c r="J49" s="83">
        <v>1</v>
      </c>
      <c r="M49" s="24">
        <v>65</v>
      </c>
      <c r="N49" s="23"/>
      <c r="O49" s="23"/>
      <c r="P49" s="23"/>
    </row>
    <row r="50" spans="1:16" s="3" customFormat="1" ht="12" customHeight="1" x14ac:dyDescent="0.3">
      <c r="A50" s="92"/>
      <c r="B50" s="19" t="s">
        <v>141</v>
      </c>
      <c r="C50" s="81"/>
      <c r="D50" s="20" t="s">
        <v>79</v>
      </c>
      <c r="E50" s="93"/>
      <c r="F50" s="94"/>
      <c r="G50" s="96"/>
      <c r="H50" s="93"/>
      <c r="I50" s="94"/>
      <c r="J50" s="84"/>
      <c r="M50" s="24">
        <v>66</v>
      </c>
      <c r="N50" s="23"/>
      <c r="O50" s="23"/>
      <c r="P50" s="23"/>
    </row>
    <row r="51" spans="1:16" s="3" customFormat="1" ht="6" customHeight="1" x14ac:dyDescent="0.3">
      <c r="A51" s="1"/>
      <c r="B51" s="1"/>
      <c r="C51" s="1"/>
      <c r="D51" s="1"/>
      <c r="E51" s="2"/>
      <c r="F51" s="2"/>
      <c r="G51" s="2"/>
      <c r="H51" s="2"/>
      <c r="I51" s="2"/>
      <c r="J51" s="2"/>
      <c r="M51" s="24">
        <v>67</v>
      </c>
      <c r="N51" s="23"/>
      <c r="O51" s="23"/>
      <c r="P51" s="23"/>
    </row>
    <row r="52" spans="1:16" ht="12" customHeight="1" x14ac:dyDescent="0.3">
      <c r="A52" s="4">
        <v>7</v>
      </c>
      <c r="B52" s="11" t="s">
        <v>0</v>
      </c>
      <c r="C52" s="5" t="s">
        <v>1</v>
      </c>
      <c r="D52" s="12" t="s">
        <v>2</v>
      </c>
      <c r="E52" s="31">
        <v>20</v>
      </c>
      <c r="F52" s="21">
        <v>21</v>
      </c>
      <c r="G52" s="22">
        <v>22</v>
      </c>
      <c r="H52" s="30" t="s">
        <v>3</v>
      </c>
      <c r="I52" s="21" t="s">
        <v>4</v>
      </c>
      <c r="J52" s="22" t="s">
        <v>5</v>
      </c>
      <c r="M52" s="24">
        <v>70</v>
      </c>
    </row>
    <row r="53" spans="1:16" ht="12" customHeight="1" x14ac:dyDescent="0.2">
      <c r="A53" s="75">
        <v>20</v>
      </c>
      <c r="B53" s="13" t="s">
        <v>142</v>
      </c>
      <c r="C53" s="77" t="s">
        <v>9</v>
      </c>
      <c r="D53" s="14" t="s">
        <v>80</v>
      </c>
      <c r="E53" s="97"/>
      <c r="F53" s="89" t="s">
        <v>223</v>
      </c>
      <c r="G53" s="83" t="s">
        <v>223</v>
      </c>
      <c r="H53" s="99" t="str">
        <f>COUNTIF(E53:G54,"④")&amp;"/"&amp;2</f>
        <v>2/2</v>
      </c>
      <c r="I53" s="89"/>
      <c r="J53" s="83">
        <v>1</v>
      </c>
      <c r="M53" s="24">
        <v>71</v>
      </c>
      <c r="N53" s="25" t="str">
        <f>IF(J53=1,B53,IF(J55=1,B55,IF(J57=1,B57,"")))</f>
        <v>佐藤　敏和</v>
      </c>
      <c r="O53" s="25" t="str">
        <f>IF(J53=1,C53,IF(J55=1,C55,IF(J57=1,C57,"")))</f>
        <v>東京</v>
      </c>
      <c r="P53" s="25" t="str">
        <f>IF(J53=1,D53,IF(J55=1,D55,IF(J57=1,D57,"")))</f>
        <v>八王子市役所</v>
      </c>
    </row>
    <row r="54" spans="1:16" ht="12" customHeight="1" x14ac:dyDescent="0.2">
      <c r="A54" s="76"/>
      <c r="B54" s="15" t="s">
        <v>143</v>
      </c>
      <c r="C54" s="78"/>
      <c r="D54" s="16" t="s">
        <v>28</v>
      </c>
      <c r="E54" s="98"/>
      <c r="F54" s="90"/>
      <c r="G54" s="91"/>
      <c r="H54" s="100"/>
      <c r="I54" s="90"/>
      <c r="J54" s="91"/>
      <c r="M54" s="24">
        <v>72</v>
      </c>
      <c r="N54" s="25" t="str">
        <f>IF(J53=1,B54,IF(J55=1,B56,IF(J57=1,B58,"")))</f>
        <v>小谷　苑子</v>
      </c>
      <c r="O54" s="25" t="str">
        <f>IF(J53=1,C53,IF(J55=1,C56,IF(J57=1,C58,"")))</f>
        <v>東京</v>
      </c>
      <c r="P54" s="25" t="str">
        <f>IF(J53=1,D54,IF(J55=1,D56,IF(J57=1,D58,"")))</f>
        <v>葛飾クラブ</v>
      </c>
    </row>
    <row r="55" spans="1:16" ht="12" customHeight="1" x14ac:dyDescent="0.3">
      <c r="A55" s="75">
        <v>21</v>
      </c>
      <c r="B55" s="13" t="s">
        <v>81</v>
      </c>
      <c r="C55" s="77" t="s">
        <v>29</v>
      </c>
      <c r="D55" s="14" t="s">
        <v>82</v>
      </c>
      <c r="E55" s="85">
        <v>2</v>
      </c>
      <c r="F55" s="87"/>
      <c r="G55" s="83">
        <v>1</v>
      </c>
      <c r="H55" s="85" t="str">
        <f t="shared" ref="H55" si="11">COUNTIF(E55:G56,"④")&amp;"/"&amp;2</f>
        <v>0/2</v>
      </c>
      <c r="I55" s="89"/>
      <c r="J55" s="83">
        <v>3</v>
      </c>
      <c r="M55" s="24">
        <v>73</v>
      </c>
    </row>
    <row r="56" spans="1:16" ht="12" customHeight="1" x14ac:dyDescent="0.3">
      <c r="A56" s="76"/>
      <c r="B56" s="15" t="s">
        <v>144</v>
      </c>
      <c r="C56" s="78"/>
      <c r="D56" s="16" t="s">
        <v>83</v>
      </c>
      <c r="E56" s="86"/>
      <c r="F56" s="88"/>
      <c r="G56" s="91"/>
      <c r="H56" s="86"/>
      <c r="I56" s="90"/>
      <c r="J56" s="91"/>
      <c r="M56" s="24">
        <v>74</v>
      </c>
    </row>
    <row r="57" spans="1:16" ht="12" customHeight="1" x14ac:dyDescent="0.3">
      <c r="A57" s="75">
        <v>22</v>
      </c>
      <c r="B57" s="17" t="s">
        <v>145</v>
      </c>
      <c r="C57" s="1" t="s">
        <v>84</v>
      </c>
      <c r="D57" s="18" t="s">
        <v>85</v>
      </c>
      <c r="E57" s="85">
        <v>0</v>
      </c>
      <c r="F57" s="89" t="s">
        <v>225</v>
      </c>
      <c r="G57" s="95"/>
      <c r="H57" s="85" t="str">
        <f t="shared" ref="H57" si="12">COUNTIF(E57:G58,"④")&amp;"/"&amp;2</f>
        <v>1/2</v>
      </c>
      <c r="I57" s="89"/>
      <c r="J57" s="83">
        <v>2</v>
      </c>
      <c r="M57" s="24">
        <v>75</v>
      </c>
    </row>
    <row r="58" spans="1:16" ht="12" customHeight="1" x14ac:dyDescent="0.3">
      <c r="A58" s="92"/>
      <c r="B58" s="19" t="s">
        <v>146</v>
      </c>
      <c r="C58" s="6" t="s">
        <v>10</v>
      </c>
      <c r="D58" s="20" t="s">
        <v>22</v>
      </c>
      <c r="E58" s="93"/>
      <c r="F58" s="94"/>
      <c r="G58" s="96"/>
      <c r="H58" s="93"/>
      <c r="I58" s="94"/>
      <c r="J58" s="84"/>
      <c r="M58" s="24">
        <v>76</v>
      </c>
    </row>
    <row r="59" spans="1:16" ht="6" customHeight="1" x14ac:dyDescent="0.3">
      <c r="A59" s="1"/>
      <c r="B59" s="1"/>
      <c r="C59" s="1"/>
      <c r="D59" s="1"/>
      <c r="E59" s="2"/>
      <c r="F59" s="2"/>
      <c r="G59" s="2"/>
      <c r="H59" s="2"/>
      <c r="I59" s="2"/>
      <c r="J59" s="2"/>
      <c r="M59" s="24">
        <v>77</v>
      </c>
    </row>
    <row r="60" spans="1:16" ht="12" customHeight="1" x14ac:dyDescent="0.3">
      <c r="A60" s="4">
        <v>8</v>
      </c>
      <c r="B60" s="11" t="s">
        <v>0</v>
      </c>
      <c r="C60" s="5" t="s">
        <v>1</v>
      </c>
      <c r="D60" s="12" t="s">
        <v>2</v>
      </c>
      <c r="E60" s="31">
        <v>23</v>
      </c>
      <c r="F60" s="21">
        <v>24</v>
      </c>
      <c r="G60" s="22">
        <v>25</v>
      </c>
      <c r="H60" s="30" t="s">
        <v>3</v>
      </c>
      <c r="I60" s="21" t="s">
        <v>4</v>
      </c>
      <c r="J60" s="22" t="s">
        <v>5</v>
      </c>
      <c r="M60" s="24">
        <v>80</v>
      </c>
    </row>
    <row r="61" spans="1:16" ht="12" customHeight="1" x14ac:dyDescent="0.2">
      <c r="A61" s="75">
        <v>23</v>
      </c>
      <c r="B61" s="13" t="s">
        <v>147</v>
      </c>
      <c r="C61" s="77" t="s">
        <v>61</v>
      </c>
      <c r="D61" s="14" t="s">
        <v>86</v>
      </c>
      <c r="E61" s="97"/>
      <c r="F61" s="89">
        <v>1</v>
      </c>
      <c r="G61" s="83">
        <v>3</v>
      </c>
      <c r="H61" s="99" t="str">
        <f>COUNTIF(E61:G62,"④")&amp;"/"&amp;2</f>
        <v>0/2</v>
      </c>
      <c r="I61" s="89"/>
      <c r="J61" s="83">
        <v>3</v>
      </c>
      <c r="M61" s="24">
        <v>81</v>
      </c>
      <c r="N61" s="25" t="str">
        <f>IF(J61=1,B61,IF(J63=1,B63,IF(J65=1,B65,"")))</f>
        <v>伊藤　節子</v>
      </c>
      <c r="O61" s="25" t="str">
        <f>IF(J61=1,C61,IF(J63=1,C63,IF(J65=1,C65,"")))</f>
        <v>愛知</v>
      </c>
      <c r="P61" s="25" t="str">
        <f>IF(J61=1,D61,IF(J63=1,D63,IF(J65=1,D65,"")))</f>
        <v>葵クラブ</v>
      </c>
    </row>
    <row r="62" spans="1:16" ht="12" customHeight="1" x14ac:dyDescent="0.2">
      <c r="A62" s="76"/>
      <c r="B62" s="15" t="s">
        <v>87</v>
      </c>
      <c r="C62" s="78"/>
      <c r="D62" s="16" t="s">
        <v>88</v>
      </c>
      <c r="E62" s="98"/>
      <c r="F62" s="90"/>
      <c r="G62" s="91"/>
      <c r="H62" s="100"/>
      <c r="I62" s="90"/>
      <c r="J62" s="91"/>
      <c r="M62" s="24">
        <v>82</v>
      </c>
      <c r="N62" s="25" t="str">
        <f>IF(J61=1,B62,IF(J63=1,B64,IF(J65=1,B66,"")))</f>
        <v>鍋岡　　茂</v>
      </c>
      <c r="O62" s="25" t="str">
        <f>IF(J61=1,C62,IF(J63=1,C63,IF(J65=1,C66,"")))</f>
        <v>愛知</v>
      </c>
      <c r="P62" s="25" t="str">
        <f>IF(J61=1,D62,IF(J63=1,D64,IF(J65=1,D66,"")))</f>
        <v>岡崎壮年クラブ</v>
      </c>
    </row>
    <row r="63" spans="1:16" ht="12" customHeight="1" x14ac:dyDescent="0.3">
      <c r="A63" s="75">
        <v>24</v>
      </c>
      <c r="B63" s="13" t="s">
        <v>148</v>
      </c>
      <c r="C63" s="77" t="s">
        <v>13</v>
      </c>
      <c r="D63" s="14" t="s">
        <v>21</v>
      </c>
      <c r="E63" s="85" t="s">
        <v>224</v>
      </c>
      <c r="F63" s="87"/>
      <c r="G63" s="83" t="s">
        <v>223</v>
      </c>
      <c r="H63" s="85" t="str">
        <f t="shared" ref="H63" si="13">COUNTIF(E63:G64,"④")&amp;"/"&amp;2</f>
        <v>2/2</v>
      </c>
      <c r="I63" s="89"/>
      <c r="J63" s="83">
        <v>1</v>
      </c>
      <c r="M63" s="24">
        <v>83</v>
      </c>
    </row>
    <row r="64" spans="1:16" ht="12" customHeight="1" x14ac:dyDescent="0.3">
      <c r="A64" s="76"/>
      <c r="B64" s="15" t="s">
        <v>149</v>
      </c>
      <c r="C64" s="78"/>
      <c r="D64" s="16" t="s">
        <v>45</v>
      </c>
      <c r="E64" s="86"/>
      <c r="F64" s="88"/>
      <c r="G64" s="91"/>
      <c r="H64" s="86"/>
      <c r="I64" s="90"/>
      <c r="J64" s="91"/>
      <c r="M64" s="24">
        <v>84</v>
      </c>
    </row>
    <row r="65" spans="1:16" ht="12" customHeight="1" x14ac:dyDescent="0.3">
      <c r="A65" s="75">
        <v>25</v>
      </c>
      <c r="B65" s="17" t="s">
        <v>150</v>
      </c>
      <c r="C65" s="77" t="s">
        <v>12</v>
      </c>
      <c r="D65" s="18" t="s">
        <v>89</v>
      </c>
      <c r="E65" s="85" t="s">
        <v>225</v>
      </c>
      <c r="F65" s="89">
        <v>3</v>
      </c>
      <c r="G65" s="95"/>
      <c r="H65" s="85" t="str">
        <f t="shared" ref="H65" si="14">COUNTIF(E65:G66,"④")&amp;"/"&amp;2</f>
        <v>1/2</v>
      </c>
      <c r="I65" s="89"/>
      <c r="J65" s="83">
        <v>2</v>
      </c>
      <c r="M65" s="24">
        <v>85</v>
      </c>
    </row>
    <row r="66" spans="1:16" x14ac:dyDescent="0.3">
      <c r="A66" s="92"/>
      <c r="B66" s="19" t="s">
        <v>151</v>
      </c>
      <c r="C66" s="81"/>
      <c r="D66" s="20" t="s">
        <v>38</v>
      </c>
      <c r="E66" s="93"/>
      <c r="F66" s="94"/>
      <c r="G66" s="96"/>
      <c r="H66" s="93"/>
      <c r="I66" s="94"/>
      <c r="J66" s="84"/>
      <c r="M66" s="24">
        <v>86</v>
      </c>
    </row>
    <row r="67" spans="1:16" s="3" customFormat="1" ht="20.399999999999999" customHeight="1" x14ac:dyDescent="0.3">
      <c r="A67" s="101" t="s">
        <v>114</v>
      </c>
      <c r="B67" s="101"/>
      <c r="C67" s="101"/>
      <c r="D67" s="101"/>
      <c r="E67" s="101"/>
      <c r="F67" s="101"/>
      <c r="G67" s="101"/>
      <c r="H67" s="101"/>
      <c r="I67" s="101"/>
      <c r="J67" s="101"/>
      <c r="M67" s="24">
        <v>87</v>
      </c>
      <c r="N67" s="23"/>
      <c r="O67" s="23"/>
      <c r="P67" s="23"/>
    </row>
    <row r="68" spans="1:16" s="3" customFormat="1" ht="12" customHeight="1" x14ac:dyDescent="0.3">
      <c r="A68" s="4">
        <v>9</v>
      </c>
      <c r="B68" s="11" t="s">
        <v>0</v>
      </c>
      <c r="C68" s="5" t="s">
        <v>1</v>
      </c>
      <c r="D68" s="12" t="s">
        <v>2</v>
      </c>
      <c r="E68" s="31">
        <v>26</v>
      </c>
      <c r="F68" s="21">
        <v>27</v>
      </c>
      <c r="G68" s="22">
        <v>28</v>
      </c>
      <c r="H68" s="30" t="s">
        <v>3</v>
      </c>
      <c r="I68" s="21" t="s">
        <v>4</v>
      </c>
      <c r="J68" s="22" t="s">
        <v>5</v>
      </c>
      <c r="K68" s="2"/>
      <c r="M68" s="24">
        <v>90</v>
      </c>
      <c r="N68" s="23"/>
      <c r="O68" s="23"/>
      <c r="P68" s="23"/>
    </row>
    <row r="69" spans="1:16" s="3" customFormat="1" ht="12" customHeight="1" x14ac:dyDescent="0.25">
      <c r="A69" s="75">
        <v>26</v>
      </c>
      <c r="B69" s="13" t="s">
        <v>153</v>
      </c>
      <c r="C69" s="77" t="s">
        <v>18</v>
      </c>
      <c r="D69" s="79" t="s">
        <v>90</v>
      </c>
      <c r="E69" s="97"/>
      <c r="F69" s="89" t="s">
        <v>223</v>
      </c>
      <c r="G69" s="83" t="s">
        <v>223</v>
      </c>
      <c r="H69" s="99" t="str">
        <f>COUNTIF(E69:G70,"④")&amp;"/"&amp;2</f>
        <v>2/2</v>
      </c>
      <c r="I69" s="89"/>
      <c r="J69" s="83">
        <v>1</v>
      </c>
      <c r="K69" s="2"/>
      <c r="M69" s="24">
        <v>91</v>
      </c>
      <c r="N69" s="25" t="str">
        <f>IF(J69=1,B69,IF(J71=1,B71,IF(J73=1,B73,"")))</f>
        <v>山本　明美</v>
      </c>
      <c r="O69" s="25" t="str">
        <f>IF(J69=1,C69,IF(J71=1,C71,IF(J73=1,C73,"")))</f>
        <v>福岡</v>
      </c>
      <c r="P69" s="25" t="str">
        <f>IF(J69=1,D69,IF(J71=1,D71,IF(J73=1,D73,"")))</f>
        <v>福岡クラブ</v>
      </c>
    </row>
    <row r="70" spans="1:16" s="3" customFormat="1" ht="12" customHeight="1" x14ac:dyDescent="0.25">
      <c r="A70" s="76"/>
      <c r="B70" s="15" t="s">
        <v>152</v>
      </c>
      <c r="C70" s="78"/>
      <c r="D70" s="80"/>
      <c r="E70" s="98"/>
      <c r="F70" s="90"/>
      <c r="G70" s="91"/>
      <c r="H70" s="100"/>
      <c r="I70" s="90"/>
      <c r="J70" s="91"/>
      <c r="K70" s="2"/>
      <c r="M70" s="24">
        <v>92</v>
      </c>
      <c r="N70" s="25" t="str">
        <f>IF(J69=1,B70,IF(J71=1,B72,IF(J73=1,B74,"")))</f>
        <v>上野　　敏</v>
      </c>
      <c r="O70" s="25" t="str">
        <f>IF(J69=1,C69,IF(J71=1,C72,IF(J73=1,C74,"")))</f>
        <v>福岡</v>
      </c>
      <c r="P70" s="25" t="str">
        <f>IF(J69=1,D69,IF(J71=1,D72,IF(J73=1,D74,"")))</f>
        <v>福岡クラブ</v>
      </c>
    </row>
    <row r="71" spans="1:16" s="3" customFormat="1" ht="12" customHeight="1" x14ac:dyDescent="0.3">
      <c r="A71" s="75">
        <v>27</v>
      </c>
      <c r="B71" s="13" t="s">
        <v>154</v>
      </c>
      <c r="C71" s="77" t="s">
        <v>13</v>
      </c>
      <c r="D71" s="14" t="s">
        <v>42</v>
      </c>
      <c r="E71" s="85">
        <v>2</v>
      </c>
      <c r="F71" s="87"/>
      <c r="G71" s="83" t="s">
        <v>224</v>
      </c>
      <c r="H71" s="85" t="str">
        <f t="shared" ref="H71" si="15">COUNTIF(E71:G72,"④")&amp;"/"&amp;2</f>
        <v>1/2</v>
      </c>
      <c r="I71" s="89"/>
      <c r="J71" s="83">
        <v>2</v>
      </c>
      <c r="K71" s="2"/>
      <c r="M71" s="24">
        <v>93</v>
      </c>
      <c r="N71" s="23"/>
      <c r="O71" s="23"/>
      <c r="P71" s="23"/>
    </row>
    <row r="72" spans="1:16" s="3" customFormat="1" ht="12" customHeight="1" x14ac:dyDescent="0.3">
      <c r="A72" s="76"/>
      <c r="B72" s="15" t="s">
        <v>155</v>
      </c>
      <c r="C72" s="78"/>
      <c r="D72" s="16" t="s">
        <v>91</v>
      </c>
      <c r="E72" s="86"/>
      <c r="F72" s="88"/>
      <c r="G72" s="91"/>
      <c r="H72" s="86"/>
      <c r="I72" s="90"/>
      <c r="J72" s="91"/>
      <c r="K72" s="2"/>
      <c r="M72" s="24">
        <v>94</v>
      </c>
      <c r="N72" s="23"/>
      <c r="O72" s="23"/>
      <c r="P72" s="23"/>
    </row>
    <row r="73" spans="1:16" s="3" customFormat="1" ht="12" customHeight="1" x14ac:dyDescent="0.3">
      <c r="A73" s="75">
        <v>28</v>
      </c>
      <c r="B73" s="17" t="s">
        <v>156</v>
      </c>
      <c r="C73" s="77" t="s">
        <v>10</v>
      </c>
      <c r="D73" s="18" t="s">
        <v>11</v>
      </c>
      <c r="E73" s="85">
        <v>1</v>
      </c>
      <c r="F73" s="89">
        <v>2</v>
      </c>
      <c r="G73" s="95"/>
      <c r="H73" s="85" t="str">
        <f t="shared" ref="H73" si="16">COUNTIF(E73:G74,"④")&amp;"/"&amp;2</f>
        <v>0/2</v>
      </c>
      <c r="I73" s="89"/>
      <c r="J73" s="83">
        <v>3</v>
      </c>
      <c r="K73" s="2"/>
      <c r="M73" s="24">
        <v>95</v>
      </c>
      <c r="N73" s="23"/>
      <c r="O73" s="23"/>
      <c r="P73" s="23"/>
    </row>
    <row r="74" spans="1:16" s="3" customFormat="1" ht="12" customHeight="1" x14ac:dyDescent="0.3">
      <c r="A74" s="92"/>
      <c r="B74" s="19" t="s">
        <v>92</v>
      </c>
      <c r="C74" s="81"/>
      <c r="D74" s="20" t="s">
        <v>27</v>
      </c>
      <c r="E74" s="93"/>
      <c r="F74" s="94"/>
      <c r="G74" s="96"/>
      <c r="H74" s="93"/>
      <c r="I74" s="94"/>
      <c r="J74" s="84"/>
      <c r="K74" s="2"/>
      <c r="M74" s="24">
        <v>96</v>
      </c>
      <c r="N74" s="23"/>
      <c r="O74" s="23"/>
      <c r="P74" s="23"/>
    </row>
    <row r="75" spans="1:16" s="3" customFormat="1" ht="6" customHeight="1" x14ac:dyDescent="0.3">
      <c r="A75" s="1"/>
      <c r="B75" s="1"/>
      <c r="C75" s="1"/>
      <c r="D75" s="1"/>
      <c r="E75" s="2"/>
      <c r="F75" s="2"/>
      <c r="G75" s="2"/>
      <c r="H75" s="2"/>
      <c r="I75" s="2"/>
      <c r="J75" s="2"/>
      <c r="K75" s="2"/>
      <c r="M75" s="24"/>
      <c r="N75" s="23"/>
      <c r="O75" s="23"/>
      <c r="P75" s="23"/>
    </row>
    <row r="76" spans="1:16" s="3" customFormat="1" ht="12" customHeight="1" x14ac:dyDescent="0.3">
      <c r="A76" s="4">
        <v>10</v>
      </c>
      <c r="B76" s="11" t="s">
        <v>0</v>
      </c>
      <c r="C76" s="5" t="s">
        <v>1</v>
      </c>
      <c r="D76" s="12" t="s">
        <v>2</v>
      </c>
      <c r="E76" s="31">
        <v>29</v>
      </c>
      <c r="F76" s="21">
        <v>30</v>
      </c>
      <c r="G76" s="22">
        <v>31</v>
      </c>
      <c r="H76" s="30" t="s">
        <v>3</v>
      </c>
      <c r="I76" s="21" t="s">
        <v>4</v>
      </c>
      <c r="J76" s="22" t="s">
        <v>5</v>
      </c>
      <c r="K76" s="2"/>
      <c r="M76" s="24">
        <v>100</v>
      </c>
      <c r="N76" s="23"/>
      <c r="O76" s="23"/>
      <c r="P76" s="23"/>
    </row>
    <row r="77" spans="1:16" s="3" customFormat="1" ht="12" customHeight="1" x14ac:dyDescent="0.25">
      <c r="A77" s="75">
        <v>29</v>
      </c>
      <c r="B77" s="13" t="s">
        <v>157</v>
      </c>
      <c r="C77" s="77" t="s">
        <v>29</v>
      </c>
      <c r="D77" s="79" t="s">
        <v>93</v>
      </c>
      <c r="E77" s="97"/>
      <c r="F77" s="89" t="s">
        <v>223</v>
      </c>
      <c r="G77" s="83" t="s">
        <v>223</v>
      </c>
      <c r="H77" s="99" t="str">
        <f>COUNTIF(E77:G78,"④")&amp;"/"&amp;2</f>
        <v>2/2</v>
      </c>
      <c r="I77" s="89"/>
      <c r="J77" s="83">
        <v>1</v>
      </c>
      <c r="K77" s="2"/>
      <c r="M77" s="24">
        <v>101</v>
      </c>
      <c r="N77" s="25" t="str">
        <f>IF(J77=1,B77,IF(J79=1,B79,IF(J81=1,B81,"")))</f>
        <v>架間　義基</v>
      </c>
      <c r="O77" s="25" t="str">
        <f>IF(J77=1,C77,IF(J79=1,C79,IF(J81=1,C81,"")))</f>
        <v>石川</v>
      </c>
      <c r="P77" s="25" t="str">
        <f>IF(J77=1,D77,IF(J79=1,D79,IF(J81=1,D81,"")))</f>
        <v>松任コスモスクラブ</v>
      </c>
    </row>
    <row r="78" spans="1:16" s="3" customFormat="1" ht="12" customHeight="1" x14ac:dyDescent="0.25">
      <c r="A78" s="76"/>
      <c r="B78" s="15" t="s">
        <v>158</v>
      </c>
      <c r="C78" s="78"/>
      <c r="D78" s="80"/>
      <c r="E78" s="98"/>
      <c r="F78" s="90"/>
      <c r="G78" s="91"/>
      <c r="H78" s="100"/>
      <c r="I78" s="90"/>
      <c r="J78" s="91"/>
      <c r="K78" s="2"/>
      <c r="M78" s="24">
        <v>102</v>
      </c>
      <c r="N78" s="25" t="str">
        <f>IF(J77=1,B78,IF(J79=1,B80,IF(J81=1,B82,"")))</f>
        <v>架間　洋子</v>
      </c>
      <c r="O78" s="25" t="str">
        <f>IF(J77=1,C77,IF(J79=1,C80,IF(J81=1,C82,"")))</f>
        <v>石川</v>
      </c>
      <c r="P78" s="25" t="str">
        <f>IF(J77=1,D77,IF(J79=1,D80,IF(J81=1,D82,"")))</f>
        <v>松任コスモスクラブ</v>
      </c>
    </row>
    <row r="79" spans="1:16" s="3" customFormat="1" ht="12" customHeight="1" x14ac:dyDescent="0.3">
      <c r="A79" s="75">
        <v>30</v>
      </c>
      <c r="B79" s="13" t="s">
        <v>159</v>
      </c>
      <c r="C79" s="77" t="s">
        <v>12</v>
      </c>
      <c r="D79" s="79" t="s">
        <v>25</v>
      </c>
      <c r="E79" s="85">
        <v>2</v>
      </c>
      <c r="F79" s="87"/>
      <c r="G79" s="83" t="s">
        <v>223</v>
      </c>
      <c r="H79" s="85" t="str">
        <f t="shared" ref="H79" si="17">COUNTIF(E79:G80,"④")&amp;"/"&amp;2</f>
        <v>1/2</v>
      </c>
      <c r="I79" s="89"/>
      <c r="J79" s="83">
        <v>2</v>
      </c>
      <c r="K79" s="2"/>
      <c r="M79" s="24">
        <v>103</v>
      </c>
      <c r="N79" s="23"/>
      <c r="O79" s="23"/>
      <c r="P79" s="23"/>
    </row>
    <row r="80" spans="1:16" s="3" customFormat="1" ht="12" customHeight="1" x14ac:dyDescent="0.3">
      <c r="A80" s="76"/>
      <c r="B80" s="15" t="s">
        <v>160</v>
      </c>
      <c r="C80" s="78"/>
      <c r="D80" s="80"/>
      <c r="E80" s="86"/>
      <c r="F80" s="88"/>
      <c r="G80" s="91"/>
      <c r="H80" s="86"/>
      <c r="I80" s="90"/>
      <c r="J80" s="91"/>
      <c r="K80" s="2"/>
      <c r="M80" s="24">
        <v>104</v>
      </c>
      <c r="N80" s="23"/>
      <c r="O80" s="23"/>
      <c r="P80" s="23"/>
    </row>
    <row r="81" spans="1:16" s="3" customFormat="1" ht="12" customHeight="1" x14ac:dyDescent="0.3">
      <c r="A81" s="75">
        <v>31</v>
      </c>
      <c r="B81" s="17" t="s">
        <v>94</v>
      </c>
      <c r="C81" s="77" t="s">
        <v>20</v>
      </c>
      <c r="D81" s="18" t="s">
        <v>95</v>
      </c>
      <c r="E81" s="85" t="s">
        <v>218</v>
      </c>
      <c r="F81" s="89" t="s">
        <v>218</v>
      </c>
      <c r="G81" s="95"/>
      <c r="H81" s="85" t="str">
        <f t="shared" ref="H81" si="18">COUNTIF(E81:G82,"④")&amp;"/"&amp;2</f>
        <v>0/2</v>
      </c>
      <c r="I81" s="89"/>
      <c r="J81" s="83">
        <v>3</v>
      </c>
      <c r="K81" s="2"/>
      <c r="M81" s="24">
        <v>105</v>
      </c>
      <c r="N81" s="23"/>
      <c r="O81" s="23"/>
      <c r="P81" s="23"/>
    </row>
    <row r="82" spans="1:16" s="3" customFormat="1" ht="12" customHeight="1" x14ac:dyDescent="0.3">
      <c r="A82" s="92"/>
      <c r="B82" s="19" t="s">
        <v>161</v>
      </c>
      <c r="C82" s="81"/>
      <c r="D82" s="20" t="s">
        <v>96</v>
      </c>
      <c r="E82" s="93"/>
      <c r="F82" s="94"/>
      <c r="G82" s="96"/>
      <c r="H82" s="93"/>
      <c r="I82" s="94"/>
      <c r="J82" s="84"/>
      <c r="K82" s="2"/>
      <c r="M82" s="24">
        <v>106</v>
      </c>
      <c r="N82" s="23"/>
      <c r="O82" s="23"/>
      <c r="P82" s="23"/>
    </row>
    <row r="83" spans="1:16" s="3" customFormat="1" ht="6" customHeight="1" x14ac:dyDescent="0.3">
      <c r="A83" s="1"/>
      <c r="B83" s="1"/>
      <c r="C83" s="1"/>
      <c r="D83" s="1"/>
      <c r="E83" s="2"/>
      <c r="F83" s="2"/>
      <c r="G83" s="2"/>
      <c r="H83" s="2"/>
      <c r="I83" s="2"/>
      <c r="J83" s="2"/>
      <c r="K83" s="2"/>
      <c r="M83" s="24">
        <v>107</v>
      </c>
      <c r="N83" s="23"/>
      <c r="O83" s="23"/>
      <c r="P83" s="23"/>
    </row>
    <row r="84" spans="1:16" s="3" customFormat="1" ht="12" customHeight="1" x14ac:dyDescent="0.3">
      <c r="A84" s="4">
        <v>11</v>
      </c>
      <c r="B84" s="11" t="s">
        <v>0</v>
      </c>
      <c r="C84" s="5" t="s">
        <v>1</v>
      </c>
      <c r="D84" s="12" t="s">
        <v>2</v>
      </c>
      <c r="E84" s="31">
        <v>32</v>
      </c>
      <c r="F84" s="21">
        <v>33</v>
      </c>
      <c r="G84" s="22">
        <v>34</v>
      </c>
      <c r="H84" s="30" t="s">
        <v>3</v>
      </c>
      <c r="I84" s="21" t="s">
        <v>4</v>
      </c>
      <c r="J84" s="22" t="s">
        <v>5</v>
      </c>
      <c r="K84" s="2"/>
      <c r="M84" s="24">
        <v>110</v>
      </c>
      <c r="N84" s="23"/>
      <c r="O84" s="23"/>
      <c r="P84" s="23"/>
    </row>
    <row r="85" spans="1:16" s="3" customFormat="1" ht="12" customHeight="1" x14ac:dyDescent="0.25">
      <c r="A85" s="75">
        <v>32</v>
      </c>
      <c r="B85" s="13" t="s">
        <v>162</v>
      </c>
      <c r="C85" s="77" t="s">
        <v>8</v>
      </c>
      <c r="D85" s="14" t="s">
        <v>16</v>
      </c>
      <c r="E85" s="97"/>
      <c r="F85" s="89" t="s">
        <v>223</v>
      </c>
      <c r="G85" s="83" t="s">
        <v>223</v>
      </c>
      <c r="H85" s="99" t="str">
        <f>COUNTIF(E85:G86,"④")&amp;"/"&amp;2</f>
        <v>2/2</v>
      </c>
      <c r="I85" s="89"/>
      <c r="J85" s="83">
        <v>1</v>
      </c>
      <c r="K85" s="2"/>
      <c r="M85" s="24">
        <v>111</v>
      </c>
      <c r="N85" s="25" t="str">
        <f>IF(J85=1,B85,IF(J87=1,B87,IF(J89=1,B89,"")))</f>
        <v>中　八恵子</v>
      </c>
      <c r="O85" s="25" t="str">
        <f>IF(J85=1,C85,IF(J87=1,C87,IF(J89=1,C89,"")))</f>
        <v>愛媛</v>
      </c>
      <c r="P85" s="25" t="str">
        <f>IF(J85=1,D85,IF(J87=1,D87,IF(J89=1,D89,"")))</f>
        <v>新居浜市連盟</v>
      </c>
    </row>
    <row r="86" spans="1:16" s="3" customFormat="1" ht="12" customHeight="1" x14ac:dyDescent="0.25">
      <c r="A86" s="76"/>
      <c r="B86" s="15" t="s">
        <v>163</v>
      </c>
      <c r="C86" s="78"/>
      <c r="D86" s="16" t="s">
        <v>97</v>
      </c>
      <c r="E86" s="98"/>
      <c r="F86" s="90"/>
      <c r="G86" s="91"/>
      <c r="H86" s="100"/>
      <c r="I86" s="90"/>
      <c r="J86" s="91"/>
      <c r="K86" s="2"/>
      <c r="M86" s="24">
        <v>112</v>
      </c>
      <c r="N86" s="25" t="str">
        <f>IF(J85=1,B86,IF(J87=1,B88,IF(J89=1,B90,"")))</f>
        <v>砂田　隆司</v>
      </c>
      <c r="O86" s="25" t="str">
        <f>IF(J85=1,C85,IF(J87=1,C88,IF(J89=1,C90,"")))</f>
        <v>愛媛</v>
      </c>
      <c r="P86" s="25" t="str">
        <f>IF(J85=1,D86,IF(J87=1,D88,IF(J89=1,D90,"")))</f>
        <v>今治連盟</v>
      </c>
    </row>
    <row r="87" spans="1:16" s="3" customFormat="1" ht="12" customHeight="1" x14ac:dyDescent="0.3">
      <c r="A87" s="75">
        <v>33</v>
      </c>
      <c r="B87" s="13" t="s">
        <v>164</v>
      </c>
      <c r="C87" s="77" t="s">
        <v>15</v>
      </c>
      <c r="D87" s="14" t="s">
        <v>50</v>
      </c>
      <c r="E87" s="85">
        <v>1</v>
      </c>
      <c r="F87" s="87"/>
      <c r="G87" s="83" t="s">
        <v>223</v>
      </c>
      <c r="H87" s="85" t="str">
        <f t="shared" ref="H87" si="19">COUNTIF(E87:G88,"④")&amp;"/"&amp;2</f>
        <v>1/2</v>
      </c>
      <c r="I87" s="89"/>
      <c r="J87" s="83">
        <v>2</v>
      </c>
      <c r="K87" s="2"/>
      <c r="M87" s="24">
        <v>113</v>
      </c>
      <c r="N87" s="23"/>
      <c r="O87" s="23"/>
      <c r="P87" s="23"/>
    </row>
    <row r="88" spans="1:16" s="3" customFormat="1" ht="12" customHeight="1" x14ac:dyDescent="0.3">
      <c r="A88" s="76"/>
      <c r="B88" s="15" t="s">
        <v>165</v>
      </c>
      <c r="C88" s="78"/>
      <c r="D88" s="16" t="s">
        <v>98</v>
      </c>
      <c r="E88" s="86"/>
      <c r="F88" s="88"/>
      <c r="G88" s="91"/>
      <c r="H88" s="86"/>
      <c r="I88" s="90"/>
      <c r="J88" s="91"/>
      <c r="K88" s="2"/>
      <c r="M88" s="24">
        <v>114</v>
      </c>
      <c r="N88" s="23"/>
      <c r="O88" s="23"/>
      <c r="P88" s="23"/>
    </row>
    <row r="89" spans="1:16" s="3" customFormat="1" ht="12" customHeight="1" x14ac:dyDescent="0.3">
      <c r="A89" s="75">
        <v>34</v>
      </c>
      <c r="B89" s="17" t="s">
        <v>99</v>
      </c>
      <c r="C89" s="77" t="s">
        <v>10</v>
      </c>
      <c r="D89" s="79" t="s">
        <v>24</v>
      </c>
      <c r="E89" s="85">
        <v>1</v>
      </c>
      <c r="F89" s="89">
        <v>1</v>
      </c>
      <c r="G89" s="95"/>
      <c r="H89" s="85" t="str">
        <f t="shared" ref="H89" si="20">COUNTIF(E89:G90,"④")&amp;"/"&amp;2</f>
        <v>0/2</v>
      </c>
      <c r="I89" s="89"/>
      <c r="J89" s="83">
        <v>3</v>
      </c>
      <c r="K89" s="2"/>
      <c r="M89" s="24">
        <v>115</v>
      </c>
      <c r="N89" s="23"/>
      <c r="O89" s="23"/>
      <c r="P89" s="23"/>
    </row>
    <row r="90" spans="1:16" s="3" customFormat="1" ht="12" customHeight="1" x14ac:dyDescent="0.3">
      <c r="A90" s="92"/>
      <c r="B90" s="19" t="s">
        <v>166</v>
      </c>
      <c r="C90" s="81"/>
      <c r="D90" s="82"/>
      <c r="E90" s="93"/>
      <c r="F90" s="94"/>
      <c r="G90" s="96"/>
      <c r="H90" s="93"/>
      <c r="I90" s="94"/>
      <c r="J90" s="84"/>
      <c r="K90" s="2"/>
      <c r="M90" s="24">
        <v>116</v>
      </c>
      <c r="N90" s="23"/>
      <c r="O90" s="23"/>
      <c r="P90" s="23"/>
    </row>
    <row r="91" spans="1:16" s="3" customFormat="1" ht="6" customHeight="1" x14ac:dyDescent="0.3">
      <c r="A91" s="1"/>
      <c r="B91" s="1"/>
      <c r="C91" s="1"/>
      <c r="D91" s="1"/>
      <c r="E91" s="2"/>
      <c r="F91" s="2"/>
      <c r="G91" s="2"/>
      <c r="H91" s="2"/>
      <c r="I91" s="2"/>
      <c r="J91" s="2"/>
      <c r="K91" s="2"/>
      <c r="M91" s="24">
        <v>117</v>
      </c>
      <c r="N91" s="23"/>
      <c r="O91" s="23"/>
      <c r="P91" s="23"/>
    </row>
    <row r="92" spans="1:16" s="3" customFormat="1" ht="12" customHeight="1" x14ac:dyDescent="0.3">
      <c r="A92" s="4">
        <v>12</v>
      </c>
      <c r="B92" s="11" t="s">
        <v>0</v>
      </c>
      <c r="C92" s="5" t="s">
        <v>1</v>
      </c>
      <c r="D92" s="12" t="s">
        <v>2</v>
      </c>
      <c r="E92" s="31">
        <v>35</v>
      </c>
      <c r="F92" s="21">
        <v>36</v>
      </c>
      <c r="G92" s="22">
        <v>37</v>
      </c>
      <c r="H92" s="30" t="s">
        <v>3</v>
      </c>
      <c r="I92" s="21" t="s">
        <v>4</v>
      </c>
      <c r="J92" s="22" t="s">
        <v>5</v>
      </c>
      <c r="K92" s="2"/>
      <c r="M92" s="24">
        <v>120</v>
      </c>
      <c r="N92" s="23"/>
      <c r="O92" s="23"/>
      <c r="P92" s="23"/>
    </row>
    <row r="93" spans="1:16" s="3" customFormat="1" ht="12" customHeight="1" x14ac:dyDescent="0.25">
      <c r="A93" s="75">
        <v>35</v>
      </c>
      <c r="B93" s="13" t="s">
        <v>167</v>
      </c>
      <c r="C93" s="77" t="s">
        <v>7</v>
      </c>
      <c r="D93" s="14" t="s">
        <v>44</v>
      </c>
      <c r="E93" s="97"/>
      <c r="F93" s="89">
        <v>1</v>
      </c>
      <c r="G93" s="83">
        <v>3</v>
      </c>
      <c r="H93" s="99" t="str">
        <f>COUNTIF(E93:G94,"④")&amp;"/"&amp;2</f>
        <v>0/2</v>
      </c>
      <c r="I93" s="89"/>
      <c r="J93" s="83">
        <v>3</v>
      </c>
      <c r="K93" s="1"/>
      <c r="M93" s="24">
        <v>121</v>
      </c>
      <c r="N93" s="25" t="str">
        <f>IF(J93=1,B93,IF(J95=1,B95,IF(J97=1,B97,"")))</f>
        <v>山﨑 眞喜子</v>
      </c>
      <c r="O93" s="25" t="str">
        <f>IF(J93=1,C93,IF(J95=1,C95,IF(J97=1,C97,"")))</f>
        <v>大阪</v>
      </c>
      <c r="P93" s="25" t="str">
        <f>IF(J93=1,D93,IF(J95=1,D95,IF(J97=1,D97,"")))</f>
        <v>豊中クラブ</v>
      </c>
    </row>
    <row r="94" spans="1:16" s="3" customFormat="1" ht="12" customHeight="1" x14ac:dyDescent="0.25">
      <c r="A94" s="76"/>
      <c r="B94" s="15" t="s">
        <v>168</v>
      </c>
      <c r="C94" s="78"/>
      <c r="D94" s="16" t="s">
        <v>100</v>
      </c>
      <c r="E94" s="98"/>
      <c r="F94" s="90"/>
      <c r="G94" s="91"/>
      <c r="H94" s="100"/>
      <c r="I94" s="90"/>
      <c r="J94" s="91"/>
      <c r="K94" s="1"/>
      <c r="M94" s="24">
        <v>122</v>
      </c>
      <c r="N94" s="25" t="str">
        <f>IF(J93=1,B94,IF(J95=1,B96,IF(J97=1,B98,"")))</f>
        <v>中村　篤正</v>
      </c>
      <c r="O94" s="25" t="str">
        <f>IF(J93=1,C94,IF(J95=1,C96,IF(J97=1,C98,"")))</f>
        <v>奈良</v>
      </c>
      <c r="P94" s="25" t="str">
        <f>IF(J93=1,D94,IF(J95=1,D96,IF(J97=1,D98,"")))</f>
        <v>天理クラブ</v>
      </c>
    </row>
    <row r="95" spans="1:16" s="3" customFormat="1" ht="12" customHeight="1" x14ac:dyDescent="0.3">
      <c r="A95" s="75">
        <v>36</v>
      </c>
      <c r="B95" s="13" t="s">
        <v>101</v>
      </c>
      <c r="C95" s="9" t="s">
        <v>63</v>
      </c>
      <c r="D95" s="14" t="s">
        <v>102</v>
      </c>
      <c r="E95" s="85" t="s">
        <v>224</v>
      </c>
      <c r="F95" s="87"/>
      <c r="G95" s="83" t="s">
        <v>223</v>
      </c>
      <c r="H95" s="85" t="str">
        <f t="shared" ref="H95" si="21">COUNTIF(E95:G96,"④")&amp;"/"&amp;2</f>
        <v>2/2</v>
      </c>
      <c r="I95" s="89"/>
      <c r="J95" s="83">
        <v>1</v>
      </c>
      <c r="K95" s="1"/>
      <c r="M95" s="24">
        <v>123</v>
      </c>
      <c r="N95" s="23"/>
      <c r="O95" s="23"/>
      <c r="P95" s="23"/>
    </row>
    <row r="96" spans="1:16" s="3" customFormat="1" ht="12" customHeight="1" x14ac:dyDescent="0.3">
      <c r="A96" s="76"/>
      <c r="B96" s="15" t="s">
        <v>169</v>
      </c>
      <c r="C96" s="10" t="s">
        <v>12</v>
      </c>
      <c r="D96" s="16" t="s">
        <v>39</v>
      </c>
      <c r="E96" s="86"/>
      <c r="F96" s="88"/>
      <c r="G96" s="91"/>
      <c r="H96" s="86"/>
      <c r="I96" s="90"/>
      <c r="J96" s="91"/>
      <c r="K96" s="1"/>
      <c r="M96" s="24">
        <v>124</v>
      </c>
      <c r="N96" s="23"/>
      <c r="O96" s="23"/>
      <c r="P96" s="23"/>
    </row>
    <row r="97" spans="1:16" s="3" customFormat="1" ht="12" customHeight="1" x14ac:dyDescent="0.3">
      <c r="A97" s="75">
        <v>37</v>
      </c>
      <c r="B97" s="17" t="s">
        <v>170</v>
      </c>
      <c r="C97" s="77" t="s">
        <v>32</v>
      </c>
      <c r="D97" s="18" t="s">
        <v>76</v>
      </c>
      <c r="E97" s="85" t="s">
        <v>225</v>
      </c>
      <c r="F97" s="89">
        <v>0</v>
      </c>
      <c r="G97" s="95"/>
      <c r="H97" s="85" t="str">
        <f t="shared" ref="H97" si="22">COUNTIF(E97:G98,"④")&amp;"/"&amp;2</f>
        <v>1/2</v>
      </c>
      <c r="I97" s="89"/>
      <c r="J97" s="83">
        <v>2</v>
      </c>
      <c r="K97" s="1"/>
      <c r="M97" s="24">
        <v>125</v>
      </c>
      <c r="N97" s="23"/>
      <c r="O97" s="23"/>
      <c r="P97" s="23"/>
    </row>
    <row r="98" spans="1:16" s="3" customFormat="1" ht="12" customHeight="1" x14ac:dyDescent="0.3">
      <c r="A98" s="92"/>
      <c r="B98" s="19" t="s">
        <v>171</v>
      </c>
      <c r="C98" s="81"/>
      <c r="D98" s="20" t="s">
        <v>48</v>
      </c>
      <c r="E98" s="93"/>
      <c r="F98" s="94"/>
      <c r="G98" s="96"/>
      <c r="H98" s="93"/>
      <c r="I98" s="94"/>
      <c r="J98" s="84"/>
      <c r="K98" s="1"/>
      <c r="M98" s="24">
        <v>126</v>
      </c>
      <c r="N98" s="23"/>
      <c r="O98" s="23"/>
      <c r="P98" s="23"/>
    </row>
    <row r="99" spans="1:16" s="3" customFormat="1" ht="6" customHeight="1" x14ac:dyDescent="0.3">
      <c r="A99" s="1"/>
      <c r="B99" s="1"/>
      <c r="C99" s="1"/>
      <c r="D99" s="1"/>
      <c r="E99" s="2"/>
      <c r="F99" s="2"/>
      <c r="G99" s="2"/>
      <c r="H99" s="2"/>
      <c r="I99" s="2"/>
      <c r="J99" s="2"/>
      <c r="K99" s="2"/>
      <c r="M99" s="24">
        <v>127</v>
      </c>
      <c r="N99" s="23"/>
      <c r="O99" s="23"/>
      <c r="P99" s="23"/>
    </row>
    <row r="100" spans="1:16" s="3" customFormat="1" ht="12" customHeight="1" x14ac:dyDescent="0.3">
      <c r="A100" s="4">
        <v>13</v>
      </c>
      <c r="B100" s="11" t="s">
        <v>0</v>
      </c>
      <c r="C100" s="5" t="s">
        <v>1</v>
      </c>
      <c r="D100" s="12" t="s">
        <v>2</v>
      </c>
      <c r="E100" s="31">
        <v>38</v>
      </c>
      <c r="F100" s="21">
        <v>39</v>
      </c>
      <c r="G100" s="22">
        <v>40</v>
      </c>
      <c r="H100" s="30" t="s">
        <v>3</v>
      </c>
      <c r="I100" s="21" t="s">
        <v>4</v>
      </c>
      <c r="J100" s="22" t="s">
        <v>5</v>
      </c>
      <c r="K100" s="2"/>
      <c r="M100" s="24">
        <v>130</v>
      </c>
      <c r="N100" s="23"/>
      <c r="O100" s="23"/>
      <c r="P100" s="23"/>
    </row>
    <row r="101" spans="1:16" s="3" customFormat="1" ht="12" customHeight="1" x14ac:dyDescent="0.25">
      <c r="A101" s="75">
        <v>38</v>
      </c>
      <c r="B101" s="13" t="s">
        <v>172</v>
      </c>
      <c r="C101" s="9" t="s">
        <v>103</v>
      </c>
      <c r="D101" s="14" t="s">
        <v>49</v>
      </c>
      <c r="E101" s="97"/>
      <c r="F101" s="89" t="s">
        <v>223</v>
      </c>
      <c r="G101" s="83" t="s">
        <v>223</v>
      </c>
      <c r="H101" s="99" t="str">
        <f>COUNTIF(E101:G102,"④")&amp;"/"&amp;2</f>
        <v>2/2</v>
      </c>
      <c r="I101" s="89"/>
      <c r="J101" s="83">
        <v>1</v>
      </c>
      <c r="K101" s="2"/>
      <c r="M101" s="24">
        <v>131</v>
      </c>
      <c r="N101" s="25" t="str">
        <f>IF(J101=1,B101,IF(J103=1,B103,IF(J105=1,B105,"")))</f>
        <v>宮田　啓資</v>
      </c>
      <c r="O101" s="25" t="str">
        <f>IF(J101=1,C101,IF(J103=1,C103,IF(J105=1,C105,"")))</f>
        <v>徳島</v>
      </c>
      <c r="P101" s="25" t="str">
        <f>IF(J101=1,D101,IF(J103=1,D103,IF(J105=1,D105,"")))</f>
        <v>永遠クラブ</v>
      </c>
    </row>
    <row r="102" spans="1:16" s="3" customFormat="1" ht="12" customHeight="1" x14ac:dyDescent="0.25">
      <c r="A102" s="76"/>
      <c r="B102" s="15" t="s">
        <v>104</v>
      </c>
      <c r="C102" s="10" t="s">
        <v>13</v>
      </c>
      <c r="D102" s="16" t="s">
        <v>31</v>
      </c>
      <c r="E102" s="98"/>
      <c r="F102" s="90"/>
      <c r="G102" s="91"/>
      <c r="H102" s="100"/>
      <c r="I102" s="90"/>
      <c r="J102" s="91"/>
      <c r="K102" s="2"/>
      <c r="M102" s="24">
        <v>132</v>
      </c>
      <c r="N102" s="25" t="str">
        <f>IF(J101=1,B102,IF(J103=1,B104,IF(J105=1,B106,"")))</f>
        <v>横野 久美子</v>
      </c>
      <c r="O102" s="25" t="str">
        <f>IF(J101=1,C102,IF(J103=1,C104,IF(J105=1,C106,"")))</f>
        <v>愛知</v>
      </c>
      <c r="P102" s="25" t="str">
        <f>IF(J101=1,D102,IF(J103=1,D104,IF(J105=1,D106,"")))</f>
        <v>すみれクラブ</v>
      </c>
    </row>
    <row r="103" spans="1:16" s="3" customFormat="1" ht="12" customHeight="1" x14ac:dyDescent="0.3">
      <c r="A103" s="75">
        <v>39</v>
      </c>
      <c r="B103" s="13" t="s">
        <v>173</v>
      </c>
      <c r="C103" s="77" t="s">
        <v>10</v>
      </c>
      <c r="D103" s="14" t="s">
        <v>22</v>
      </c>
      <c r="E103" s="85">
        <v>2</v>
      </c>
      <c r="F103" s="87"/>
      <c r="G103" s="83" t="s">
        <v>223</v>
      </c>
      <c r="H103" s="85" t="str">
        <f t="shared" ref="H103" si="23">COUNTIF(E103:G104,"④")&amp;"/"&amp;2</f>
        <v>1/2</v>
      </c>
      <c r="I103" s="89"/>
      <c r="J103" s="83">
        <v>2</v>
      </c>
      <c r="K103" s="2"/>
      <c r="M103" s="24">
        <v>133</v>
      </c>
      <c r="N103" s="23"/>
      <c r="O103" s="23"/>
      <c r="P103" s="23"/>
    </row>
    <row r="104" spans="1:16" s="3" customFormat="1" ht="12" customHeight="1" x14ac:dyDescent="0.3">
      <c r="A104" s="76"/>
      <c r="B104" s="15" t="s">
        <v>174</v>
      </c>
      <c r="C104" s="78"/>
      <c r="D104" s="16" t="s">
        <v>34</v>
      </c>
      <c r="E104" s="86"/>
      <c r="F104" s="88"/>
      <c r="G104" s="91"/>
      <c r="H104" s="86"/>
      <c r="I104" s="90"/>
      <c r="J104" s="91"/>
      <c r="K104" s="2"/>
      <c r="M104" s="24">
        <v>134</v>
      </c>
      <c r="N104" s="23"/>
      <c r="O104" s="23"/>
      <c r="P104" s="23"/>
    </row>
    <row r="105" spans="1:16" s="3" customFormat="1" ht="12" customHeight="1" x14ac:dyDescent="0.3">
      <c r="A105" s="75">
        <v>40</v>
      </c>
      <c r="B105" s="17" t="s">
        <v>105</v>
      </c>
      <c r="C105" s="77" t="s">
        <v>14</v>
      </c>
      <c r="D105" s="79" t="s">
        <v>106</v>
      </c>
      <c r="E105" s="85">
        <v>0</v>
      </c>
      <c r="F105" s="89">
        <v>0</v>
      </c>
      <c r="G105" s="95"/>
      <c r="H105" s="85" t="str">
        <f t="shared" ref="H105" si="24">COUNTIF(E105:G106,"④")&amp;"/"&amp;2</f>
        <v>0/2</v>
      </c>
      <c r="I105" s="89"/>
      <c r="J105" s="83">
        <v>3</v>
      </c>
      <c r="K105" s="2"/>
      <c r="M105" s="24">
        <v>135</v>
      </c>
      <c r="N105" s="23"/>
      <c r="O105" s="23"/>
      <c r="P105" s="23"/>
    </row>
    <row r="106" spans="1:16" s="3" customFormat="1" ht="12" customHeight="1" x14ac:dyDescent="0.3">
      <c r="A106" s="92"/>
      <c r="B106" s="19" t="s">
        <v>175</v>
      </c>
      <c r="C106" s="81"/>
      <c r="D106" s="82"/>
      <c r="E106" s="93"/>
      <c r="F106" s="94"/>
      <c r="G106" s="96"/>
      <c r="H106" s="93"/>
      <c r="I106" s="94"/>
      <c r="J106" s="84"/>
      <c r="K106" s="2"/>
      <c r="M106" s="24">
        <v>136</v>
      </c>
      <c r="N106" s="23"/>
      <c r="O106" s="23"/>
      <c r="P106" s="23"/>
    </row>
    <row r="107" spans="1:16" s="3" customFormat="1" ht="6" customHeight="1" x14ac:dyDescent="0.3">
      <c r="A107" s="1"/>
      <c r="B107" s="1"/>
      <c r="C107" s="1"/>
      <c r="D107" s="1"/>
      <c r="E107" s="2"/>
      <c r="F107" s="2"/>
      <c r="G107" s="2"/>
      <c r="H107" s="2"/>
      <c r="I107" s="2"/>
      <c r="J107" s="2"/>
      <c r="K107" s="2"/>
      <c r="M107" s="24">
        <v>137</v>
      </c>
      <c r="N107" s="23"/>
      <c r="O107" s="23"/>
      <c r="P107" s="23"/>
    </row>
    <row r="108" spans="1:16" s="3" customFormat="1" ht="12" customHeight="1" x14ac:dyDescent="0.3">
      <c r="A108" s="4">
        <v>14</v>
      </c>
      <c r="B108" s="11" t="s">
        <v>0</v>
      </c>
      <c r="C108" s="5" t="s">
        <v>1</v>
      </c>
      <c r="D108" s="12" t="s">
        <v>2</v>
      </c>
      <c r="E108" s="31">
        <v>41</v>
      </c>
      <c r="F108" s="21">
        <v>42</v>
      </c>
      <c r="G108" s="22">
        <v>43</v>
      </c>
      <c r="H108" s="30" t="s">
        <v>3</v>
      </c>
      <c r="I108" s="21" t="s">
        <v>4</v>
      </c>
      <c r="J108" s="22" t="s">
        <v>5</v>
      </c>
      <c r="K108" s="2"/>
      <c r="M108" s="24">
        <v>140</v>
      </c>
      <c r="N108" s="23"/>
      <c r="O108" s="23"/>
      <c r="P108" s="23"/>
    </row>
    <row r="109" spans="1:16" s="3" customFormat="1" ht="12" customHeight="1" x14ac:dyDescent="0.25">
      <c r="A109" s="75">
        <v>41</v>
      </c>
      <c r="B109" s="13" t="s">
        <v>176</v>
      </c>
      <c r="C109" s="77" t="s">
        <v>12</v>
      </c>
      <c r="D109" s="14" t="s">
        <v>35</v>
      </c>
      <c r="E109" s="97"/>
      <c r="F109" s="89" t="s">
        <v>223</v>
      </c>
      <c r="G109" s="83" t="s">
        <v>223</v>
      </c>
      <c r="H109" s="99" t="str">
        <f>COUNTIF(E109:G110,"④")&amp;"/"&amp;2</f>
        <v>2/2</v>
      </c>
      <c r="I109" s="89"/>
      <c r="J109" s="83">
        <v>1</v>
      </c>
      <c r="K109" s="2"/>
      <c r="M109" s="24">
        <v>141</v>
      </c>
      <c r="N109" s="25" t="str">
        <f>IF(J109=1,B109,IF(J111=1,B111,IF(J113=1,B113,"")))</f>
        <v>鷲尾　順博</v>
      </c>
      <c r="O109" s="25" t="str">
        <f>IF(J109=1,C109,IF(J111=1,C111,IF(J113=1,C113,"")))</f>
        <v>奈良</v>
      </c>
      <c r="P109" s="25" t="str">
        <f>IF(J109=1,D109,IF(J111=1,D111,IF(J113=1,D113,"")))</f>
        <v>香芝クラブ</v>
      </c>
    </row>
    <row r="110" spans="1:16" s="3" customFormat="1" ht="12" customHeight="1" x14ac:dyDescent="0.25">
      <c r="A110" s="76"/>
      <c r="B110" s="15" t="s">
        <v>177</v>
      </c>
      <c r="C110" s="78"/>
      <c r="D110" s="16" t="s">
        <v>38</v>
      </c>
      <c r="E110" s="98"/>
      <c r="F110" s="90"/>
      <c r="G110" s="91"/>
      <c r="H110" s="100"/>
      <c r="I110" s="90"/>
      <c r="J110" s="91"/>
      <c r="K110" s="2"/>
      <c r="M110" s="24">
        <v>142</v>
      </c>
      <c r="N110" s="25" t="str">
        <f>IF(J109=1,B110,IF(J111=1,B112,IF(J113=1,B114,"")))</f>
        <v>早野　新子</v>
      </c>
      <c r="O110" s="25" t="str">
        <f>IF(J109=1,C109,IF(J111=1,C112,IF(J113=1,C114,"")))</f>
        <v>奈良</v>
      </c>
      <c r="P110" s="25" t="str">
        <f>IF(J109=1,D110,IF(J111=1,D112,IF(J113=1,D114,"")))</f>
        <v>西奈良クラブ</v>
      </c>
    </row>
    <row r="111" spans="1:16" s="3" customFormat="1" ht="12" customHeight="1" x14ac:dyDescent="0.3">
      <c r="A111" s="75">
        <v>42</v>
      </c>
      <c r="B111" s="13" t="s">
        <v>178</v>
      </c>
      <c r="C111" s="77" t="s">
        <v>9</v>
      </c>
      <c r="D111" s="14" t="s">
        <v>107</v>
      </c>
      <c r="E111" s="85">
        <v>1</v>
      </c>
      <c r="F111" s="87"/>
      <c r="G111" s="83" t="s">
        <v>223</v>
      </c>
      <c r="H111" s="85" t="str">
        <f t="shared" ref="H111" si="25">COUNTIF(E111:G112,"④")&amp;"/"&amp;2</f>
        <v>1/2</v>
      </c>
      <c r="I111" s="89"/>
      <c r="J111" s="83">
        <v>2</v>
      </c>
      <c r="K111" s="2"/>
      <c r="M111" s="24">
        <v>143</v>
      </c>
      <c r="N111" s="23"/>
      <c r="O111" s="23"/>
      <c r="P111" s="23"/>
    </row>
    <row r="112" spans="1:16" s="3" customFormat="1" ht="12" customHeight="1" x14ac:dyDescent="0.3">
      <c r="A112" s="76"/>
      <c r="B112" s="15" t="s">
        <v>179</v>
      </c>
      <c r="C112" s="78"/>
      <c r="D112" s="16" t="s">
        <v>108</v>
      </c>
      <c r="E112" s="86"/>
      <c r="F112" s="88"/>
      <c r="G112" s="91"/>
      <c r="H112" s="86"/>
      <c r="I112" s="90"/>
      <c r="J112" s="91"/>
      <c r="K112" s="2"/>
      <c r="M112" s="24">
        <v>144</v>
      </c>
      <c r="N112" s="23"/>
      <c r="O112" s="23"/>
      <c r="P112" s="23"/>
    </row>
    <row r="113" spans="1:16" s="3" customFormat="1" ht="12" customHeight="1" x14ac:dyDescent="0.3">
      <c r="A113" s="75">
        <v>43</v>
      </c>
      <c r="B113" s="17" t="s">
        <v>180</v>
      </c>
      <c r="C113" s="77" t="s">
        <v>18</v>
      </c>
      <c r="D113" s="79" t="s">
        <v>19</v>
      </c>
      <c r="E113" s="85">
        <v>0</v>
      </c>
      <c r="F113" s="89">
        <v>1</v>
      </c>
      <c r="G113" s="95"/>
      <c r="H113" s="85" t="str">
        <f t="shared" ref="H113" si="26">COUNTIF(E113:G114,"④")&amp;"/"&amp;2</f>
        <v>0/2</v>
      </c>
      <c r="I113" s="89"/>
      <c r="J113" s="83">
        <v>3</v>
      </c>
      <c r="K113" s="2"/>
      <c r="M113" s="24">
        <v>145</v>
      </c>
      <c r="N113" s="23"/>
      <c r="O113" s="23"/>
      <c r="P113" s="23"/>
    </row>
    <row r="114" spans="1:16" s="3" customFormat="1" ht="12" customHeight="1" x14ac:dyDescent="0.3">
      <c r="A114" s="92"/>
      <c r="B114" s="19" t="s">
        <v>181</v>
      </c>
      <c r="C114" s="81"/>
      <c r="D114" s="82"/>
      <c r="E114" s="93"/>
      <c r="F114" s="94"/>
      <c r="G114" s="96"/>
      <c r="H114" s="93"/>
      <c r="I114" s="94"/>
      <c r="J114" s="84"/>
      <c r="K114" s="2"/>
      <c r="M114" s="24">
        <v>146</v>
      </c>
      <c r="N114" s="23"/>
      <c r="O114" s="23"/>
      <c r="P114" s="23"/>
    </row>
    <row r="115" spans="1:16" s="3" customFormat="1" ht="6" customHeight="1" x14ac:dyDescent="0.3">
      <c r="A115" s="1"/>
      <c r="B115" s="1"/>
      <c r="C115" s="1"/>
      <c r="D115" s="1"/>
      <c r="E115" s="2"/>
      <c r="F115" s="2"/>
      <c r="G115" s="2"/>
      <c r="H115" s="2"/>
      <c r="I115" s="2"/>
      <c r="J115" s="2"/>
      <c r="K115" s="2"/>
      <c r="M115" s="24">
        <v>147</v>
      </c>
      <c r="N115" s="23"/>
      <c r="O115" s="23"/>
      <c r="P115" s="23"/>
    </row>
    <row r="116" spans="1:16" s="3" customFormat="1" ht="12" customHeight="1" x14ac:dyDescent="0.3">
      <c r="A116" s="4">
        <v>15</v>
      </c>
      <c r="B116" s="11" t="s">
        <v>0</v>
      </c>
      <c r="C116" s="5" t="s">
        <v>1</v>
      </c>
      <c r="D116" s="12" t="s">
        <v>2</v>
      </c>
      <c r="E116" s="31">
        <v>44</v>
      </c>
      <c r="F116" s="21">
        <v>45</v>
      </c>
      <c r="G116" s="21">
        <v>46</v>
      </c>
      <c r="H116" s="22">
        <v>47</v>
      </c>
      <c r="I116" s="30" t="s">
        <v>3</v>
      </c>
      <c r="J116" s="21" t="s">
        <v>4</v>
      </c>
      <c r="K116" s="22" t="s">
        <v>5</v>
      </c>
      <c r="M116" s="24">
        <v>150</v>
      </c>
      <c r="N116" s="23"/>
      <c r="O116" s="23"/>
      <c r="P116" s="23"/>
    </row>
    <row r="117" spans="1:16" s="3" customFormat="1" ht="12" customHeight="1" x14ac:dyDescent="0.25">
      <c r="A117" s="75">
        <v>44</v>
      </c>
      <c r="B117" s="13" t="s">
        <v>182</v>
      </c>
      <c r="C117" s="77" t="s">
        <v>17</v>
      </c>
      <c r="D117" s="14" t="s">
        <v>109</v>
      </c>
      <c r="E117" s="97"/>
      <c r="F117" s="89" t="s">
        <v>224</v>
      </c>
      <c r="G117" s="89" t="s">
        <v>224</v>
      </c>
      <c r="H117" s="83" t="s">
        <v>225</v>
      </c>
      <c r="I117" s="99">
        <v>3</v>
      </c>
      <c r="J117" s="89"/>
      <c r="K117" s="83">
        <v>1</v>
      </c>
      <c r="M117" s="24">
        <v>151</v>
      </c>
      <c r="N117" s="25" t="str">
        <f>IF(K117=1,B117,IF(K119=1,B119,IF(K121=1,B121,IF(K123=1,B123,""))))</f>
        <v>細野　敦子</v>
      </c>
      <c r="O117" s="25" t="str">
        <f>IF(K117=1,C117,IF(K119=1,C119,IF(K121=1,C121,IF(K123=1,C123,""))))</f>
        <v>岐阜</v>
      </c>
      <c r="P117" s="25" t="str">
        <f>IF(K117=1,D117,IF(K119=1,D119,IF(K121=1,D121,IF(K123=1,D123,""))))</f>
        <v>大垣早起きクラブ</v>
      </c>
    </row>
    <row r="118" spans="1:16" s="3" customFormat="1" ht="12" customHeight="1" x14ac:dyDescent="0.25">
      <c r="A118" s="76"/>
      <c r="B118" s="15" t="s">
        <v>183</v>
      </c>
      <c r="C118" s="78"/>
      <c r="D118" s="16" t="s">
        <v>40</v>
      </c>
      <c r="E118" s="98"/>
      <c r="F118" s="90"/>
      <c r="G118" s="90"/>
      <c r="H118" s="91"/>
      <c r="I118" s="100"/>
      <c r="J118" s="90"/>
      <c r="K118" s="91"/>
      <c r="M118" s="24">
        <v>152</v>
      </c>
      <c r="N118" s="25" t="str">
        <f>IF(K117=1,B118,IF(K119=1,B120,IF(K121=1,B122,IF(K123=1,B124,""))))</f>
        <v>大嶋　良弥</v>
      </c>
      <c r="O118" s="25" t="str">
        <f>IF(K117=1,C117,IF(K119=1,C120,IF(K121=1,C122,IF(K123=1,C124,""))))</f>
        <v>岐阜</v>
      </c>
      <c r="P118" s="25" t="str">
        <f>IF(K117=1,D118,IF(K119=1,D120,IF(K121=1,D122,IF(K123=1,D124,""))))</f>
        <v>多治見クラブ</v>
      </c>
    </row>
    <row r="119" spans="1:16" s="3" customFormat="1" ht="12" customHeight="1" x14ac:dyDescent="0.3">
      <c r="A119" s="75">
        <v>45</v>
      </c>
      <c r="B119" s="13" t="s">
        <v>184</v>
      </c>
      <c r="C119" s="77" t="s">
        <v>29</v>
      </c>
      <c r="D119" s="79" t="s">
        <v>110</v>
      </c>
      <c r="E119" s="85">
        <v>1</v>
      </c>
      <c r="F119" s="87"/>
      <c r="G119" s="89">
        <v>0</v>
      </c>
      <c r="H119" s="83">
        <v>0</v>
      </c>
      <c r="I119" s="85">
        <v>0</v>
      </c>
      <c r="J119" s="89"/>
      <c r="K119" s="83">
        <v>4</v>
      </c>
      <c r="M119" s="24">
        <v>153</v>
      </c>
      <c r="N119" s="23"/>
      <c r="O119" s="23"/>
      <c r="P119" s="23"/>
    </row>
    <row r="120" spans="1:16" s="3" customFormat="1" ht="12" customHeight="1" x14ac:dyDescent="0.3">
      <c r="A120" s="76"/>
      <c r="B120" s="15" t="s">
        <v>111</v>
      </c>
      <c r="C120" s="78"/>
      <c r="D120" s="80"/>
      <c r="E120" s="86"/>
      <c r="F120" s="88"/>
      <c r="G120" s="90"/>
      <c r="H120" s="91"/>
      <c r="I120" s="86"/>
      <c r="J120" s="90"/>
      <c r="K120" s="91"/>
      <c r="M120" s="24">
        <v>154</v>
      </c>
      <c r="N120" s="23"/>
      <c r="O120" s="23"/>
      <c r="P120" s="23"/>
    </row>
    <row r="121" spans="1:16" s="3" customFormat="1" ht="12" customHeight="1" x14ac:dyDescent="0.3">
      <c r="A121" s="75">
        <v>46</v>
      </c>
      <c r="B121" s="13" t="s">
        <v>185</v>
      </c>
      <c r="C121" s="77" t="s">
        <v>8</v>
      </c>
      <c r="D121" s="14" t="s">
        <v>43</v>
      </c>
      <c r="E121" s="85">
        <v>0</v>
      </c>
      <c r="F121" s="89" t="s">
        <v>225</v>
      </c>
      <c r="G121" s="87"/>
      <c r="H121" s="83">
        <v>0</v>
      </c>
      <c r="I121" s="85">
        <v>1</v>
      </c>
      <c r="J121" s="89"/>
      <c r="K121" s="83">
        <v>3</v>
      </c>
      <c r="M121" s="24">
        <v>155</v>
      </c>
      <c r="N121" s="23"/>
      <c r="O121" s="23"/>
      <c r="P121" s="23"/>
    </row>
    <row r="122" spans="1:16" s="3" customFormat="1" ht="12" customHeight="1" x14ac:dyDescent="0.3">
      <c r="A122" s="76"/>
      <c r="B122" s="15" t="s">
        <v>186</v>
      </c>
      <c r="C122" s="78"/>
      <c r="D122" s="16" t="s">
        <v>78</v>
      </c>
      <c r="E122" s="86"/>
      <c r="F122" s="90"/>
      <c r="G122" s="88"/>
      <c r="H122" s="91"/>
      <c r="I122" s="86"/>
      <c r="J122" s="90"/>
      <c r="K122" s="91"/>
      <c r="M122" s="24">
        <v>156</v>
      </c>
      <c r="N122" s="23"/>
      <c r="O122" s="23"/>
      <c r="P122" s="23"/>
    </row>
    <row r="123" spans="1:16" s="3" customFormat="1" ht="12" customHeight="1" x14ac:dyDescent="0.3">
      <c r="A123" s="75">
        <v>47</v>
      </c>
      <c r="B123" s="17" t="s">
        <v>187</v>
      </c>
      <c r="C123" s="77" t="s">
        <v>10</v>
      </c>
      <c r="D123" s="79" t="s">
        <v>11</v>
      </c>
      <c r="E123" s="85">
        <v>2</v>
      </c>
      <c r="F123" s="89" t="s">
        <v>225</v>
      </c>
      <c r="G123" s="89" t="s">
        <v>223</v>
      </c>
      <c r="H123" s="95"/>
      <c r="I123" s="85">
        <v>2</v>
      </c>
      <c r="J123" s="89"/>
      <c r="K123" s="83">
        <v>2</v>
      </c>
      <c r="M123" s="24">
        <v>157</v>
      </c>
      <c r="N123" s="23"/>
      <c r="O123" s="23"/>
      <c r="P123" s="23"/>
    </row>
    <row r="124" spans="1:16" s="3" customFormat="1" ht="12" customHeight="1" x14ac:dyDescent="0.3">
      <c r="A124" s="92"/>
      <c r="B124" s="19" t="s">
        <v>188</v>
      </c>
      <c r="C124" s="81"/>
      <c r="D124" s="82"/>
      <c r="E124" s="93"/>
      <c r="F124" s="94"/>
      <c r="G124" s="94"/>
      <c r="H124" s="96"/>
      <c r="I124" s="93"/>
      <c r="J124" s="94"/>
      <c r="K124" s="84"/>
      <c r="M124" s="24"/>
      <c r="N124" s="23"/>
      <c r="O124" s="23"/>
      <c r="P124" s="23"/>
    </row>
    <row r="125" spans="1:16" s="3" customFormat="1" ht="6" customHeight="1" x14ac:dyDescent="0.3">
      <c r="A125" s="1"/>
      <c r="B125" s="1"/>
      <c r="C125" s="1"/>
      <c r="D125" s="1"/>
      <c r="E125" s="2"/>
      <c r="F125" s="2"/>
      <c r="G125" s="2"/>
      <c r="H125" s="2"/>
      <c r="I125" s="2"/>
      <c r="J125" s="2"/>
      <c r="K125" s="2"/>
      <c r="M125" s="24"/>
      <c r="N125" s="23"/>
      <c r="O125" s="23"/>
      <c r="P125" s="23"/>
    </row>
    <row r="126" spans="1:16" s="3" customFormat="1" ht="12" customHeight="1" x14ac:dyDescent="0.3">
      <c r="A126" s="4">
        <v>16</v>
      </c>
      <c r="B126" s="11" t="s">
        <v>0</v>
      </c>
      <c r="C126" s="5" t="s">
        <v>1</v>
      </c>
      <c r="D126" s="12" t="s">
        <v>2</v>
      </c>
      <c r="E126" s="31">
        <v>48</v>
      </c>
      <c r="F126" s="21">
        <v>49</v>
      </c>
      <c r="G126" s="22">
        <v>50</v>
      </c>
      <c r="H126" s="30" t="s">
        <v>3</v>
      </c>
      <c r="I126" s="21" t="s">
        <v>4</v>
      </c>
      <c r="J126" s="22" t="s">
        <v>5</v>
      </c>
      <c r="K126" s="2"/>
      <c r="M126" s="24">
        <v>160</v>
      </c>
      <c r="N126" s="23"/>
      <c r="O126" s="23"/>
      <c r="P126" s="23"/>
    </row>
    <row r="127" spans="1:16" s="3" customFormat="1" ht="12" customHeight="1" x14ac:dyDescent="0.25">
      <c r="A127" s="75">
        <v>48</v>
      </c>
      <c r="B127" s="13" t="s">
        <v>189</v>
      </c>
      <c r="C127" s="77" t="s">
        <v>6</v>
      </c>
      <c r="D127" s="79" t="s">
        <v>26</v>
      </c>
      <c r="E127" s="97"/>
      <c r="F127" s="89" t="s">
        <v>223</v>
      </c>
      <c r="G127" s="83" t="s">
        <v>223</v>
      </c>
      <c r="H127" s="99" t="str">
        <f>COUNTIF(E127:G128,"④")&amp;"/"&amp;2</f>
        <v>2/2</v>
      </c>
      <c r="I127" s="89"/>
      <c r="J127" s="83">
        <v>1</v>
      </c>
      <c r="K127" s="2"/>
      <c r="M127" s="24">
        <v>161</v>
      </c>
      <c r="N127" s="25" t="str">
        <f>IF(J127=1,B127,IF(J129=1,B129,IF(J131=1,B131,"")))</f>
        <v>杉山　泰久</v>
      </c>
      <c r="O127" s="25" t="str">
        <f>IF(J127=1,C127,IF(J129=1,C129,IF(J131=1,C131,"")))</f>
        <v>埼玉</v>
      </c>
      <c r="P127" s="25" t="str">
        <f>IF(J127=1,D127,IF(J129=1,D129,IF(J131=1,D131,"")))</f>
        <v>所沢ペアートクラブ</v>
      </c>
    </row>
    <row r="128" spans="1:16" s="3" customFormat="1" ht="12" customHeight="1" x14ac:dyDescent="0.25">
      <c r="A128" s="76"/>
      <c r="B128" s="15" t="s">
        <v>190</v>
      </c>
      <c r="C128" s="78"/>
      <c r="D128" s="80"/>
      <c r="E128" s="98"/>
      <c r="F128" s="90"/>
      <c r="G128" s="91"/>
      <c r="H128" s="100"/>
      <c r="I128" s="90"/>
      <c r="J128" s="91"/>
      <c r="K128" s="2"/>
      <c r="M128" s="24">
        <v>162</v>
      </c>
      <c r="N128" s="25" t="str">
        <f>IF(J127=1,B128,IF(J129=1,B130,IF(J131=1,B132,"")))</f>
        <v>中谷　順子</v>
      </c>
      <c r="O128" s="25" t="str">
        <f>IF(J127=1,C127,IF(J129=1,C130,IF(J131=1,C132,"")))</f>
        <v>埼玉</v>
      </c>
      <c r="P128" s="25" t="str">
        <f>IF(J127=1,D127,IF(J129=1,D130,IF(J131=1,D132,"")))</f>
        <v>所沢ペアートクラブ</v>
      </c>
    </row>
    <row r="129" spans="1:16" s="3" customFormat="1" ht="12" customHeight="1" x14ac:dyDescent="0.3">
      <c r="A129" s="75">
        <v>49</v>
      </c>
      <c r="B129" s="13" t="s">
        <v>191</v>
      </c>
      <c r="C129" s="77" t="s">
        <v>12</v>
      </c>
      <c r="D129" s="14" t="s">
        <v>112</v>
      </c>
      <c r="E129" s="85" t="s">
        <v>218</v>
      </c>
      <c r="F129" s="87"/>
      <c r="G129" s="83" t="s">
        <v>218</v>
      </c>
      <c r="H129" s="85" t="str">
        <f t="shared" ref="H129" si="27">COUNTIF(E129:G130,"④")&amp;"/"&amp;2</f>
        <v>0/2</v>
      </c>
      <c r="I129" s="89"/>
      <c r="J129" s="83">
        <v>2</v>
      </c>
      <c r="K129" s="2"/>
      <c r="M129" s="24">
        <v>163</v>
      </c>
      <c r="N129" s="23"/>
      <c r="O129" s="23"/>
      <c r="P129" s="23"/>
    </row>
    <row r="130" spans="1:16" s="3" customFormat="1" ht="12" customHeight="1" x14ac:dyDescent="0.3">
      <c r="A130" s="76"/>
      <c r="B130" s="15" t="s">
        <v>192</v>
      </c>
      <c r="C130" s="78"/>
      <c r="D130" s="16" t="s">
        <v>39</v>
      </c>
      <c r="E130" s="86"/>
      <c r="F130" s="88"/>
      <c r="G130" s="91"/>
      <c r="H130" s="86"/>
      <c r="I130" s="90"/>
      <c r="J130" s="91"/>
      <c r="K130" s="2"/>
      <c r="M130" s="24">
        <v>164</v>
      </c>
      <c r="N130" s="23"/>
      <c r="O130" s="23"/>
      <c r="P130" s="23"/>
    </row>
    <row r="131" spans="1:16" s="3" customFormat="1" ht="12" customHeight="1" x14ac:dyDescent="0.3">
      <c r="A131" s="75">
        <v>50</v>
      </c>
      <c r="B131" s="17" t="s">
        <v>193</v>
      </c>
      <c r="C131" s="77" t="s">
        <v>13</v>
      </c>
      <c r="D131" s="79" t="s">
        <v>113</v>
      </c>
      <c r="E131" s="85" t="s">
        <v>218</v>
      </c>
      <c r="F131" s="89" t="s">
        <v>218</v>
      </c>
      <c r="G131" s="95"/>
      <c r="H131" s="85" t="str">
        <f t="shared" ref="H131" si="28">COUNTIF(E131:G132,"④")&amp;"/"&amp;2</f>
        <v>0/2</v>
      </c>
      <c r="I131" s="89"/>
      <c r="J131" s="83">
        <v>2</v>
      </c>
      <c r="K131" s="2"/>
      <c r="M131" s="24">
        <v>165</v>
      </c>
      <c r="N131" s="23"/>
      <c r="O131" s="23"/>
      <c r="P131" s="23"/>
    </row>
    <row r="132" spans="1:16" s="3" customFormat="1" ht="12" customHeight="1" x14ac:dyDescent="0.3">
      <c r="A132" s="92"/>
      <c r="B132" s="19" t="s">
        <v>194</v>
      </c>
      <c r="C132" s="81"/>
      <c r="D132" s="82"/>
      <c r="E132" s="93"/>
      <c r="F132" s="94"/>
      <c r="G132" s="96"/>
      <c r="H132" s="93"/>
      <c r="I132" s="94"/>
      <c r="J132" s="84"/>
      <c r="K132" s="2"/>
      <c r="M132" s="24">
        <v>166</v>
      </c>
      <c r="N132" s="23"/>
      <c r="O132" s="23"/>
      <c r="P132" s="23"/>
    </row>
    <row r="133" spans="1:16" s="3" customFormat="1" ht="14.4" customHeight="1" x14ac:dyDescent="0.25">
      <c r="A133" s="1"/>
      <c r="B133" s="1"/>
      <c r="C133" s="1"/>
      <c r="D133" s="7"/>
      <c r="E133" s="2"/>
      <c r="F133" s="2"/>
      <c r="G133" s="2"/>
      <c r="H133" s="2"/>
      <c r="I133" s="2"/>
      <c r="J133" s="2"/>
    </row>
    <row r="134" spans="1:16" ht="12" x14ac:dyDescent="0.25">
      <c r="M134" s="3"/>
      <c r="N134" s="8"/>
      <c r="O134" s="8"/>
      <c r="P134" s="8"/>
    </row>
    <row r="135" spans="1:16" ht="12" x14ac:dyDescent="0.25">
      <c r="M135" s="3"/>
      <c r="N135" s="8"/>
      <c r="O135" s="8"/>
      <c r="P135" s="8"/>
    </row>
    <row r="136" spans="1:16" ht="12" x14ac:dyDescent="0.45">
      <c r="M136" s="8"/>
      <c r="N136" s="8"/>
      <c r="O136" s="8"/>
      <c r="P136" s="8"/>
    </row>
    <row r="137" spans="1:16" ht="12" x14ac:dyDescent="0.45">
      <c r="M137" s="8"/>
      <c r="N137" s="8"/>
      <c r="O137" s="8"/>
      <c r="P137" s="8"/>
    </row>
    <row r="138" spans="1:16" ht="12" x14ac:dyDescent="0.45">
      <c r="M138" s="8"/>
      <c r="N138" s="8"/>
      <c r="O138" s="8"/>
      <c r="P138" s="8"/>
    </row>
    <row r="139" spans="1:16" ht="12" x14ac:dyDescent="0.45">
      <c r="M139" s="8"/>
      <c r="N139" s="8"/>
      <c r="O139" s="8"/>
      <c r="P139" s="8"/>
    </row>
    <row r="140" spans="1:16" ht="12" x14ac:dyDescent="0.45">
      <c r="M140" s="8"/>
      <c r="N140" s="8"/>
      <c r="O140" s="8"/>
      <c r="P140" s="8"/>
    </row>
    <row r="141" spans="1:16" ht="12" x14ac:dyDescent="0.45">
      <c r="M141" s="8"/>
      <c r="N141" s="8"/>
      <c r="O141" s="8"/>
      <c r="P141" s="8"/>
    </row>
    <row r="142" spans="1:16" ht="12" x14ac:dyDescent="0.45">
      <c r="M142" s="8"/>
      <c r="N142" s="8"/>
      <c r="O142" s="8"/>
      <c r="P142" s="8"/>
    </row>
    <row r="143" spans="1:16" ht="12" x14ac:dyDescent="0.45">
      <c r="M143" s="8"/>
      <c r="N143" s="8"/>
      <c r="O143" s="8"/>
      <c r="P143" s="8"/>
    </row>
    <row r="144" spans="1:16" ht="12" x14ac:dyDescent="0.45">
      <c r="M144" s="8"/>
      <c r="N144" s="8"/>
      <c r="O144" s="8"/>
      <c r="P144" s="8"/>
    </row>
    <row r="145" s="8" customFormat="1" ht="12" x14ac:dyDescent="0.45"/>
    <row r="146" s="8" customFormat="1" ht="12" x14ac:dyDescent="0.45"/>
    <row r="147" s="8" customFormat="1" ht="12" x14ac:dyDescent="0.45"/>
    <row r="148" s="8" customFormat="1" ht="12" x14ac:dyDescent="0.45"/>
    <row r="149" s="8" customFormat="1" ht="12" x14ac:dyDescent="0.45"/>
    <row r="150" s="8" customFormat="1" ht="12" x14ac:dyDescent="0.45"/>
    <row r="151" s="8" customFormat="1" ht="12" x14ac:dyDescent="0.45"/>
    <row r="152" s="8" customFormat="1" ht="12" x14ac:dyDescent="0.45"/>
    <row r="153" s="8" customFormat="1" ht="12" x14ac:dyDescent="0.45"/>
    <row r="154" s="8" customFormat="1" ht="12" x14ac:dyDescent="0.45"/>
    <row r="155" s="8" customFormat="1" ht="12" x14ac:dyDescent="0.45"/>
    <row r="156" s="8" customFormat="1" ht="12" x14ac:dyDescent="0.45"/>
    <row r="157" s="8" customFormat="1" ht="12" x14ac:dyDescent="0.45"/>
    <row r="158" s="8" customFormat="1" ht="12" x14ac:dyDescent="0.45"/>
    <row r="159" s="8" customFormat="1" ht="12" x14ac:dyDescent="0.45"/>
    <row r="160" s="8" customFormat="1" ht="12" x14ac:dyDescent="0.45"/>
    <row r="161" s="8" customFormat="1" ht="12" x14ac:dyDescent="0.45"/>
    <row r="162" s="8" customFormat="1" ht="12" x14ac:dyDescent="0.45"/>
    <row r="163" s="8" customFormat="1" ht="12" x14ac:dyDescent="0.45"/>
    <row r="164" s="8" customFormat="1" ht="12" x14ac:dyDescent="0.45"/>
    <row r="165" s="8" customFormat="1" ht="12" x14ac:dyDescent="0.45"/>
    <row r="166" s="8" customFormat="1" ht="12" x14ac:dyDescent="0.45"/>
    <row r="167" s="8" customFormat="1" ht="12" x14ac:dyDescent="0.45"/>
    <row r="168" s="8" customFormat="1" ht="12" x14ac:dyDescent="0.45"/>
    <row r="169" s="8" customFormat="1" ht="12" x14ac:dyDescent="0.45"/>
    <row r="170" s="8" customFormat="1" ht="12" x14ac:dyDescent="0.45"/>
    <row r="171" s="8" customFormat="1" ht="12" x14ac:dyDescent="0.45"/>
    <row r="172" s="8" customFormat="1" ht="12" x14ac:dyDescent="0.45"/>
    <row r="173" s="8" customFormat="1" ht="12" x14ac:dyDescent="0.45"/>
    <row r="174" s="8" customFormat="1" ht="12" x14ac:dyDescent="0.45"/>
    <row r="175" s="8" customFormat="1" ht="12" x14ac:dyDescent="0.45"/>
    <row r="176" s="8" customFormat="1" ht="12" x14ac:dyDescent="0.45"/>
    <row r="177" s="8" customFormat="1" ht="12" x14ac:dyDescent="0.45"/>
    <row r="178" s="8" customFormat="1" ht="12" x14ac:dyDescent="0.45"/>
    <row r="179" s="8" customFormat="1" ht="12" x14ac:dyDescent="0.45"/>
    <row r="180" s="8" customFormat="1" ht="12" x14ac:dyDescent="0.45"/>
    <row r="181" s="8" customFormat="1" ht="12" x14ac:dyDescent="0.45"/>
    <row r="182" s="8" customFormat="1" ht="12" x14ac:dyDescent="0.45"/>
    <row r="183" s="8" customFormat="1" ht="12" x14ac:dyDescent="0.45"/>
    <row r="184" s="8" customFormat="1" ht="12" x14ac:dyDescent="0.45"/>
    <row r="185" s="8" customFormat="1" ht="12" x14ac:dyDescent="0.45"/>
    <row r="186" s="8" customFormat="1" ht="12" x14ac:dyDescent="0.45"/>
    <row r="187" s="8" customFormat="1" ht="12" x14ac:dyDescent="0.45"/>
    <row r="188" s="8" customFormat="1" ht="12" x14ac:dyDescent="0.45"/>
    <row r="189" s="8" customFormat="1" ht="12" x14ac:dyDescent="0.45"/>
    <row r="190" s="8" customFormat="1" ht="12" x14ac:dyDescent="0.45"/>
    <row r="191" s="8" customFormat="1" ht="12" x14ac:dyDescent="0.45"/>
    <row r="192" s="8" customFormat="1" ht="12" x14ac:dyDescent="0.45"/>
    <row r="193" s="8" customFormat="1" ht="12" x14ac:dyDescent="0.45"/>
    <row r="194" s="8" customFormat="1" ht="12" x14ac:dyDescent="0.45"/>
    <row r="195" s="8" customFormat="1" ht="12" x14ac:dyDescent="0.45"/>
    <row r="196" s="8" customFormat="1" ht="12" x14ac:dyDescent="0.45"/>
    <row r="197" s="8" customFormat="1" ht="12" x14ac:dyDescent="0.45"/>
    <row r="198" s="8" customFormat="1" ht="12" x14ac:dyDescent="0.45"/>
    <row r="199" s="8" customFormat="1" ht="12" x14ac:dyDescent="0.45"/>
    <row r="200" s="8" customFormat="1" ht="12" x14ac:dyDescent="0.45"/>
    <row r="201" s="8" customFormat="1" ht="12" x14ac:dyDescent="0.45"/>
    <row r="202" s="8" customFormat="1" ht="12" x14ac:dyDescent="0.45"/>
    <row r="203" s="8" customFormat="1" ht="12" x14ac:dyDescent="0.45"/>
    <row r="204" s="8" customFormat="1" ht="12" x14ac:dyDescent="0.45"/>
    <row r="205" s="8" customFormat="1" ht="12" x14ac:dyDescent="0.45"/>
    <row r="206" s="8" customFormat="1" ht="12" x14ac:dyDescent="0.45"/>
    <row r="207" s="8" customFormat="1" ht="12" x14ac:dyDescent="0.45"/>
    <row r="208" s="8" customFormat="1" ht="12" x14ac:dyDescent="0.45"/>
    <row r="209" s="8" customFormat="1" ht="12" x14ac:dyDescent="0.45"/>
    <row r="210" s="8" customFormat="1" ht="12" x14ac:dyDescent="0.45"/>
    <row r="211" s="8" customFormat="1" ht="12" x14ac:dyDescent="0.45"/>
    <row r="212" s="8" customFormat="1" ht="12" x14ac:dyDescent="0.45"/>
    <row r="213" s="8" customFormat="1" ht="12" x14ac:dyDescent="0.45"/>
    <row r="214" s="8" customFormat="1" ht="12" x14ac:dyDescent="0.45"/>
    <row r="215" s="8" customFormat="1" ht="12" x14ac:dyDescent="0.45"/>
    <row r="216" s="8" customFormat="1" ht="12" x14ac:dyDescent="0.45"/>
    <row r="217" s="8" customFormat="1" ht="12" x14ac:dyDescent="0.45"/>
    <row r="218" s="8" customFormat="1" ht="12" x14ac:dyDescent="0.45"/>
    <row r="219" s="8" customFormat="1" ht="12" x14ac:dyDescent="0.45"/>
    <row r="220" s="8" customFormat="1" ht="12" x14ac:dyDescent="0.45"/>
    <row r="221" s="8" customFormat="1" ht="12" x14ac:dyDescent="0.45"/>
    <row r="222" s="8" customFormat="1" ht="12" x14ac:dyDescent="0.45"/>
    <row r="223" s="8" customFormat="1" ht="12" x14ac:dyDescent="0.45"/>
    <row r="224" s="8" customFormat="1" ht="12" x14ac:dyDescent="0.45"/>
    <row r="225" s="8" customFormat="1" ht="12" x14ac:dyDescent="0.45"/>
    <row r="226" s="8" customFormat="1" ht="12" x14ac:dyDescent="0.45"/>
    <row r="227" s="8" customFormat="1" ht="12" x14ac:dyDescent="0.45"/>
    <row r="228" s="8" customFormat="1" ht="12" x14ac:dyDescent="0.45"/>
    <row r="229" s="8" customFormat="1" ht="12" x14ac:dyDescent="0.45"/>
    <row r="230" s="8" customFormat="1" ht="12" x14ac:dyDescent="0.45"/>
    <row r="231" s="8" customFormat="1" ht="12" x14ac:dyDescent="0.45"/>
    <row r="232" s="8" customFormat="1" ht="12" x14ac:dyDescent="0.45"/>
    <row r="233" s="8" customFormat="1" ht="12" x14ac:dyDescent="0.45"/>
    <row r="234" s="8" customFormat="1" ht="12" x14ac:dyDescent="0.45"/>
    <row r="235" s="8" customFormat="1" ht="12" x14ac:dyDescent="0.45"/>
    <row r="236" s="8" customFormat="1" ht="12" x14ac:dyDescent="0.45"/>
    <row r="237" s="8" customFormat="1" ht="12" x14ac:dyDescent="0.45"/>
    <row r="238" s="8" customFormat="1" ht="12" x14ac:dyDescent="0.45"/>
    <row r="239" s="8" customFormat="1" ht="12" x14ac:dyDescent="0.45"/>
    <row r="240" s="8" customFormat="1" ht="12" x14ac:dyDescent="0.45"/>
    <row r="241" s="8" customFormat="1" ht="12" x14ac:dyDescent="0.45"/>
    <row r="242" s="8" customFormat="1" ht="12" x14ac:dyDescent="0.45"/>
    <row r="243" s="8" customFormat="1" ht="12" x14ac:dyDescent="0.45"/>
    <row r="244" s="8" customFormat="1" ht="12" x14ac:dyDescent="0.45"/>
    <row r="245" s="8" customFormat="1" ht="12" x14ac:dyDescent="0.45"/>
    <row r="246" s="8" customFormat="1" ht="12" x14ac:dyDescent="0.45"/>
    <row r="247" s="8" customFormat="1" ht="12" x14ac:dyDescent="0.45"/>
    <row r="248" s="8" customFormat="1" ht="12" x14ac:dyDescent="0.45"/>
    <row r="249" s="8" customFormat="1" ht="12" x14ac:dyDescent="0.45"/>
    <row r="250" s="8" customFormat="1" ht="12" x14ac:dyDescent="0.45"/>
    <row r="251" s="8" customFormat="1" ht="12" x14ac:dyDescent="0.45"/>
    <row r="252" s="8" customFormat="1" ht="12" x14ac:dyDescent="0.45"/>
    <row r="253" s="8" customFormat="1" ht="12" x14ac:dyDescent="0.45"/>
    <row r="254" s="8" customFormat="1" ht="12" x14ac:dyDescent="0.45"/>
    <row r="255" s="8" customFormat="1" ht="12" x14ac:dyDescent="0.45"/>
    <row r="256" s="8" customFormat="1" ht="12" x14ac:dyDescent="0.45"/>
    <row r="257" s="8" customFormat="1" ht="12" x14ac:dyDescent="0.45"/>
    <row r="258" s="8" customFormat="1" ht="12" x14ac:dyDescent="0.45"/>
    <row r="259" s="8" customFormat="1" ht="12" x14ac:dyDescent="0.45"/>
    <row r="260" s="8" customFormat="1" ht="12" x14ac:dyDescent="0.45"/>
    <row r="261" s="8" customFormat="1" ht="12" x14ac:dyDescent="0.45"/>
    <row r="262" s="8" customFormat="1" ht="12" x14ac:dyDescent="0.45"/>
    <row r="263" s="8" customFormat="1" ht="12" x14ac:dyDescent="0.45"/>
    <row r="264" s="8" customFormat="1" ht="12" x14ac:dyDescent="0.45"/>
    <row r="265" s="8" customFormat="1" ht="12" x14ac:dyDescent="0.45"/>
    <row r="266" s="8" customFormat="1" ht="12" x14ac:dyDescent="0.45"/>
    <row r="267" s="8" customFormat="1" ht="12" x14ac:dyDescent="0.45"/>
    <row r="268" s="8" customFormat="1" ht="12" x14ac:dyDescent="0.45"/>
    <row r="269" s="8" customFormat="1" ht="12" x14ac:dyDescent="0.45"/>
    <row r="270" s="8" customFormat="1" ht="12" x14ac:dyDescent="0.45"/>
    <row r="271" s="8" customFormat="1" ht="12" x14ac:dyDescent="0.45"/>
    <row r="272" s="8" customFormat="1" ht="12" x14ac:dyDescent="0.45"/>
    <row r="273" s="8" customFormat="1" ht="12" x14ac:dyDescent="0.45"/>
    <row r="274" s="8" customFormat="1" ht="12" x14ac:dyDescent="0.45"/>
    <row r="275" s="8" customFormat="1" ht="12" x14ac:dyDescent="0.45"/>
    <row r="276" s="8" customFormat="1" ht="12" x14ac:dyDescent="0.45"/>
    <row r="277" s="8" customFormat="1" ht="12" x14ac:dyDescent="0.45"/>
    <row r="278" s="8" customFormat="1" ht="12" x14ac:dyDescent="0.45"/>
    <row r="279" s="8" customFormat="1" ht="12" x14ac:dyDescent="0.45"/>
    <row r="280" s="8" customFormat="1" ht="12" x14ac:dyDescent="0.45"/>
    <row r="281" s="8" customFormat="1" ht="12" x14ac:dyDescent="0.45"/>
    <row r="282" s="8" customFormat="1" ht="12" x14ac:dyDescent="0.45"/>
    <row r="283" s="8" customFormat="1" ht="12" x14ac:dyDescent="0.45"/>
    <row r="284" s="8" customFormat="1" ht="12" x14ac:dyDescent="0.45"/>
    <row r="285" s="8" customFormat="1" ht="12" x14ac:dyDescent="0.45"/>
    <row r="286" s="8" customFormat="1" ht="12" x14ac:dyDescent="0.45"/>
    <row r="287" s="8" customFormat="1" ht="12" x14ac:dyDescent="0.45"/>
    <row r="288" s="8" customFormat="1" ht="12" x14ac:dyDescent="0.45"/>
    <row r="289" s="8" customFormat="1" ht="12" x14ac:dyDescent="0.45"/>
    <row r="290" s="8" customFormat="1" ht="12" x14ac:dyDescent="0.45"/>
    <row r="291" s="8" customFormat="1" ht="12" x14ac:dyDescent="0.45"/>
    <row r="292" s="8" customFormat="1" ht="12" x14ac:dyDescent="0.45"/>
    <row r="293" s="8" customFormat="1" ht="12" x14ac:dyDescent="0.45"/>
    <row r="294" s="8" customFormat="1" ht="12" x14ac:dyDescent="0.45"/>
    <row r="295" s="8" customFormat="1" ht="12" x14ac:dyDescent="0.45"/>
    <row r="296" s="8" customFormat="1" ht="12" x14ac:dyDescent="0.45"/>
    <row r="297" s="8" customFormat="1" ht="12" x14ac:dyDescent="0.45"/>
    <row r="298" s="8" customFormat="1" ht="12" x14ac:dyDescent="0.45"/>
    <row r="299" s="8" customFormat="1" ht="12" x14ac:dyDescent="0.45"/>
    <row r="300" s="8" customFormat="1" ht="12" x14ac:dyDescent="0.45"/>
    <row r="301" s="8" customFormat="1" ht="12" x14ac:dyDescent="0.45"/>
    <row r="302" s="8" customFormat="1" ht="12" x14ac:dyDescent="0.45"/>
    <row r="303" s="8" customFormat="1" ht="12" x14ac:dyDescent="0.45"/>
    <row r="304" s="8" customFormat="1" ht="12" x14ac:dyDescent="0.45"/>
    <row r="305" s="8" customFormat="1" ht="12" x14ac:dyDescent="0.45"/>
    <row r="306" s="8" customFormat="1" ht="12" x14ac:dyDescent="0.45"/>
    <row r="307" s="8" customFormat="1" ht="12" x14ac:dyDescent="0.45"/>
    <row r="308" s="8" customFormat="1" ht="12" x14ac:dyDescent="0.45"/>
    <row r="309" s="8" customFormat="1" ht="12" x14ac:dyDescent="0.45"/>
    <row r="310" s="8" customFormat="1" ht="12" x14ac:dyDescent="0.45"/>
  </sheetData>
  <mergeCells count="422">
    <mergeCell ref="A1:J1"/>
    <mergeCell ref="A3:A4"/>
    <mergeCell ref="E3:E4"/>
    <mergeCell ref="F3:F4"/>
    <mergeCell ref="G3:G4"/>
    <mergeCell ref="H3:H4"/>
    <mergeCell ref="I3:I4"/>
    <mergeCell ref="J3:J4"/>
    <mergeCell ref="J5:J6"/>
    <mergeCell ref="A7:A8"/>
    <mergeCell ref="E7:E8"/>
    <mergeCell ref="F7:F8"/>
    <mergeCell ref="G7:G8"/>
    <mergeCell ref="H7:H8"/>
    <mergeCell ref="I7:I8"/>
    <mergeCell ref="J7:J8"/>
    <mergeCell ref="A5:A6"/>
    <mergeCell ref="E5:E6"/>
    <mergeCell ref="F5:F6"/>
    <mergeCell ref="G5:G6"/>
    <mergeCell ref="H5:H6"/>
    <mergeCell ref="I5:I6"/>
    <mergeCell ref="A15:A16"/>
    <mergeCell ref="E15:E16"/>
    <mergeCell ref="F15:F16"/>
    <mergeCell ref="G15:G16"/>
    <mergeCell ref="H15:H16"/>
    <mergeCell ref="I15:I16"/>
    <mergeCell ref="J15:J16"/>
    <mergeCell ref="J17:J18"/>
    <mergeCell ref="A11:A12"/>
    <mergeCell ref="E11:E12"/>
    <mergeCell ref="F11:F12"/>
    <mergeCell ref="G11:G12"/>
    <mergeCell ref="H11:H12"/>
    <mergeCell ref="I11:I12"/>
    <mergeCell ref="J11:J12"/>
    <mergeCell ref="A13:A14"/>
    <mergeCell ref="E13:E14"/>
    <mergeCell ref="F13:F14"/>
    <mergeCell ref="G13:G14"/>
    <mergeCell ref="H13:H14"/>
    <mergeCell ref="I13:I14"/>
    <mergeCell ref="J13:J14"/>
    <mergeCell ref="A21:A22"/>
    <mergeCell ref="E21:E22"/>
    <mergeCell ref="F21:F22"/>
    <mergeCell ref="G21:G22"/>
    <mergeCell ref="H21:H22"/>
    <mergeCell ref="I21:I22"/>
    <mergeCell ref="J21:J22"/>
    <mergeCell ref="A17:A18"/>
    <mergeCell ref="E17:E18"/>
    <mergeCell ref="F17:F18"/>
    <mergeCell ref="G17:G18"/>
    <mergeCell ref="H17:H18"/>
    <mergeCell ref="I17:I18"/>
    <mergeCell ref="J23:J24"/>
    <mergeCell ref="A25:A26"/>
    <mergeCell ref="E25:E26"/>
    <mergeCell ref="F25:F26"/>
    <mergeCell ref="G25:G26"/>
    <mergeCell ref="H25:H26"/>
    <mergeCell ref="I25:I26"/>
    <mergeCell ref="J25:J26"/>
    <mergeCell ref="A23:A24"/>
    <mergeCell ref="E23:E24"/>
    <mergeCell ref="F23:F24"/>
    <mergeCell ref="G23:G24"/>
    <mergeCell ref="H23:H24"/>
    <mergeCell ref="I23:I24"/>
    <mergeCell ref="C23:C24"/>
    <mergeCell ref="D23:D24"/>
    <mergeCell ref="C25:C26"/>
    <mergeCell ref="A31:A32"/>
    <mergeCell ref="E31:E32"/>
    <mergeCell ref="F31:F32"/>
    <mergeCell ref="G31:G32"/>
    <mergeCell ref="H31:H32"/>
    <mergeCell ref="I31:I32"/>
    <mergeCell ref="J31:J32"/>
    <mergeCell ref="J33:J34"/>
    <mergeCell ref="A29:A30"/>
    <mergeCell ref="E29:E30"/>
    <mergeCell ref="F29:F30"/>
    <mergeCell ref="G29:G30"/>
    <mergeCell ref="H29:H30"/>
    <mergeCell ref="I29:I30"/>
    <mergeCell ref="J29:J30"/>
    <mergeCell ref="C29:C30"/>
    <mergeCell ref="C31:C32"/>
    <mergeCell ref="D31:D32"/>
    <mergeCell ref="A37:A38"/>
    <mergeCell ref="E37:E38"/>
    <mergeCell ref="F37:F38"/>
    <mergeCell ref="G37:G38"/>
    <mergeCell ref="H37:H38"/>
    <mergeCell ref="I37:I38"/>
    <mergeCell ref="J37:J38"/>
    <mergeCell ref="A33:A34"/>
    <mergeCell ref="E33:E34"/>
    <mergeCell ref="F33:F34"/>
    <mergeCell ref="G33:G34"/>
    <mergeCell ref="H33:H34"/>
    <mergeCell ref="I33:I34"/>
    <mergeCell ref="C33:C34"/>
    <mergeCell ref="D33:D34"/>
    <mergeCell ref="C37:C38"/>
    <mergeCell ref="A45:A46"/>
    <mergeCell ref="E45:E46"/>
    <mergeCell ref="F45:F46"/>
    <mergeCell ref="G45:G46"/>
    <mergeCell ref="H45:H46"/>
    <mergeCell ref="J39:J40"/>
    <mergeCell ref="A41:A42"/>
    <mergeCell ref="E41:E42"/>
    <mergeCell ref="F41:F42"/>
    <mergeCell ref="G41:G42"/>
    <mergeCell ref="H41:H42"/>
    <mergeCell ref="I41:I42"/>
    <mergeCell ref="J41:J42"/>
    <mergeCell ref="A39:A40"/>
    <mergeCell ref="E39:E40"/>
    <mergeCell ref="F39:F40"/>
    <mergeCell ref="G39:G40"/>
    <mergeCell ref="H39:H40"/>
    <mergeCell ref="I39:I40"/>
    <mergeCell ref="I45:I46"/>
    <mergeCell ref="J45:J46"/>
    <mergeCell ref="C39:C40"/>
    <mergeCell ref="D39:D40"/>
    <mergeCell ref="C41:C42"/>
    <mergeCell ref="A67:J67"/>
    <mergeCell ref="I55:I56"/>
    <mergeCell ref="J55:J56"/>
    <mergeCell ref="A57:A58"/>
    <mergeCell ref="E57:E58"/>
    <mergeCell ref="F57:F58"/>
    <mergeCell ref="G57:G58"/>
    <mergeCell ref="H57:H58"/>
    <mergeCell ref="I57:I58"/>
    <mergeCell ref="J57:J58"/>
    <mergeCell ref="A61:A62"/>
    <mergeCell ref="E61:E62"/>
    <mergeCell ref="F61:F62"/>
    <mergeCell ref="G61:G62"/>
    <mergeCell ref="H61:H62"/>
    <mergeCell ref="E63:E64"/>
    <mergeCell ref="F63:F64"/>
    <mergeCell ref="G63:G64"/>
    <mergeCell ref="H63:H64"/>
    <mergeCell ref="I63:I64"/>
    <mergeCell ref="J63:J64"/>
    <mergeCell ref="A69:A70"/>
    <mergeCell ref="E69:E70"/>
    <mergeCell ref="F69:F70"/>
    <mergeCell ref="G69:G70"/>
    <mergeCell ref="H69:H70"/>
    <mergeCell ref="I69:I70"/>
    <mergeCell ref="J69:J70"/>
    <mergeCell ref="A49:A50"/>
    <mergeCell ref="E49:E50"/>
    <mergeCell ref="F49:F50"/>
    <mergeCell ref="G49:G50"/>
    <mergeCell ref="H49:H50"/>
    <mergeCell ref="I49:I50"/>
    <mergeCell ref="F53:F54"/>
    <mergeCell ref="G53:G54"/>
    <mergeCell ref="H53:H54"/>
    <mergeCell ref="I53:I54"/>
    <mergeCell ref="J53:J54"/>
    <mergeCell ref="A55:A56"/>
    <mergeCell ref="E55:E56"/>
    <mergeCell ref="F55:F56"/>
    <mergeCell ref="G55:G56"/>
    <mergeCell ref="H55:H56"/>
    <mergeCell ref="J49:J50"/>
    <mergeCell ref="J71:J72"/>
    <mergeCell ref="A73:A74"/>
    <mergeCell ref="E73:E74"/>
    <mergeCell ref="F73:F74"/>
    <mergeCell ref="G73:G74"/>
    <mergeCell ref="H73:H74"/>
    <mergeCell ref="I73:I74"/>
    <mergeCell ref="J73:J74"/>
    <mergeCell ref="A71:A72"/>
    <mergeCell ref="E71:E72"/>
    <mergeCell ref="F71:F72"/>
    <mergeCell ref="G71:G72"/>
    <mergeCell ref="H71:H72"/>
    <mergeCell ref="I71:I72"/>
    <mergeCell ref="A79:A80"/>
    <mergeCell ref="E79:E80"/>
    <mergeCell ref="F79:F80"/>
    <mergeCell ref="G79:G80"/>
    <mergeCell ref="H79:H80"/>
    <mergeCell ref="I79:I80"/>
    <mergeCell ref="J79:J80"/>
    <mergeCell ref="J81:J82"/>
    <mergeCell ref="A77:A78"/>
    <mergeCell ref="E77:E78"/>
    <mergeCell ref="F77:F78"/>
    <mergeCell ref="G77:G78"/>
    <mergeCell ref="H77:H78"/>
    <mergeCell ref="I77:I78"/>
    <mergeCell ref="J77:J78"/>
    <mergeCell ref="A85:A86"/>
    <mergeCell ref="E85:E86"/>
    <mergeCell ref="F85:F86"/>
    <mergeCell ref="G85:G86"/>
    <mergeCell ref="H85:H86"/>
    <mergeCell ref="I85:I86"/>
    <mergeCell ref="J85:J86"/>
    <mergeCell ref="A81:A82"/>
    <mergeCell ref="E81:E82"/>
    <mergeCell ref="F81:F82"/>
    <mergeCell ref="G81:G82"/>
    <mergeCell ref="H81:H82"/>
    <mergeCell ref="I81:I82"/>
    <mergeCell ref="J87:J88"/>
    <mergeCell ref="A89:A90"/>
    <mergeCell ref="E89:E90"/>
    <mergeCell ref="F89:F90"/>
    <mergeCell ref="G89:G90"/>
    <mergeCell ref="H89:H90"/>
    <mergeCell ref="I89:I90"/>
    <mergeCell ref="J89:J90"/>
    <mergeCell ref="A87:A88"/>
    <mergeCell ref="E87:E88"/>
    <mergeCell ref="F87:F88"/>
    <mergeCell ref="G87:G88"/>
    <mergeCell ref="H87:H88"/>
    <mergeCell ref="I87:I88"/>
    <mergeCell ref="A95:A96"/>
    <mergeCell ref="E95:E96"/>
    <mergeCell ref="F95:F96"/>
    <mergeCell ref="G95:G96"/>
    <mergeCell ref="H95:H96"/>
    <mergeCell ref="I95:I96"/>
    <mergeCell ref="J95:J96"/>
    <mergeCell ref="J97:J98"/>
    <mergeCell ref="A93:A94"/>
    <mergeCell ref="E93:E94"/>
    <mergeCell ref="F93:F94"/>
    <mergeCell ref="G93:G94"/>
    <mergeCell ref="H93:H94"/>
    <mergeCell ref="I93:I94"/>
    <mergeCell ref="J93:J94"/>
    <mergeCell ref="A101:A102"/>
    <mergeCell ref="E101:E102"/>
    <mergeCell ref="F101:F102"/>
    <mergeCell ref="G101:G102"/>
    <mergeCell ref="H101:H102"/>
    <mergeCell ref="I101:I102"/>
    <mergeCell ref="J101:J102"/>
    <mergeCell ref="A97:A98"/>
    <mergeCell ref="E97:E98"/>
    <mergeCell ref="F97:F98"/>
    <mergeCell ref="G97:G98"/>
    <mergeCell ref="H97:H98"/>
    <mergeCell ref="I97:I98"/>
    <mergeCell ref="J103:J104"/>
    <mergeCell ref="A105:A106"/>
    <mergeCell ref="E105:E106"/>
    <mergeCell ref="F105:F106"/>
    <mergeCell ref="G105:G106"/>
    <mergeCell ref="H105:H106"/>
    <mergeCell ref="I105:I106"/>
    <mergeCell ref="J105:J106"/>
    <mergeCell ref="A103:A104"/>
    <mergeCell ref="E103:E104"/>
    <mergeCell ref="F103:F104"/>
    <mergeCell ref="G103:G104"/>
    <mergeCell ref="H103:H104"/>
    <mergeCell ref="I103:I104"/>
    <mergeCell ref="A111:A112"/>
    <mergeCell ref="E111:E112"/>
    <mergeCell ref="F111:F112"/>
    <mergeCell ref="G111:G112"/>
    <mergeCell ref="H111:H112"/>
    <mergeCell ref="I111:I112"/>
    <mergeCell ref="J111:J112"/>
    <mergeCell ref="J113:J114"/>
    <mergeCell ref="A109:A110"/>
    <mergeCell ref="E109:E110"/>
    <mergeCell ref="F109:F110"/>
    <mergeCell ref="G109:G110"/>
    <mergeCell ref="H109:H110"/>
    <mergeCell ref="I109:I110"/>
    <mergeCell ref="J109:J110"/>
    <mergeCell ref="A117:A118"/>
    <mergeCell ref="E117:E118"/>
    <mergeCell ref="F117:F118"/>
    <mergeCell ref="G117:G118"/>
    <mergeCell ref="H117:H118"/>
    <mergeCell ref="I117:I118"/>
    <mergeCell ref="J117:J118"/>
    <mergeCell ref="A113:A114"/>
    <mergeCell ref="E113:E114"/>
    <mergeCell ref="F113:F114"/>
    <mergeCell ref="G113:G114"/>
    <mergeCell ref="H113:H114"/>
    <mergeCell ref="I113:I114"/>
    <mergeCell ref="J129:J130"/>
    <mergeCell ref="J131:J132"/>
    <mergeCell ref="A127:A128"/>
    <mergeCell ref="E127:E128"/>
    <mergeCell ref="F127:F128"/>
    <mergeCell ref="G127:G128"/>
    <mergeCell ref="H127:H128"/>
    <mergeCell ref="J121:J122"/>
    <mergeCell ref="A123:A124"/>
    <mergeCell ref="E123:E124"/>
    <mergeCell ref="F123:F124"/>
    <mergeCell ref="G123:G124"/>
    <mergeCell ref="H123:H124"/>
    <mergeCell ref="I123:I124"/>
    <mergeCell ref="J123:J124"/>
    <mergeCell ref="A121:A122"/>
    <mergeCell ref="E121:E122"/>
    <mergeCell ref="F121:F122"/>
    <mergeCell ref="G121:G122"/>
    <mergeCell ref="H121:H122"/>
    <mergeCell ref="I121:I122"/>
    <mergeCell ref="I127:I128"/>
    <mergeCell ref="J127:J128"/>
    <mergeCell ref="A131:A132"/>
    <mergeCell ref="E131:E132"/>
    <mergeCell ref="F131:F132"/>
    <mergeCell ref="G131:G132"/>
    <mergeCell ref="H131:H132"/>
    <mergeCell ref="I131:I132"/>
    <mergeCell ref="C131:C132"/>
    <mergeCell ref="D131:D132"/>
    <mergeCell ref="A129:A130"/>
    <mergeCell ref="E129:E130"/>
    <mergeCell ref="F129:F130"/>
    <mergeCell ref="G129:G130"/>
    <mergeCell ref="H129:H130"/>
    <mergeCell ref="I129:I130"/>
    <mergeCell ref="K11:K12"/>
    <mergeCell ref="K13:K14"/>
    <mergeCell ref="K15:K16"/>
    <mergeCell ref="K17:K18"/>
    <mergeCell ref="C3:C4"/>
    <mergeCell ref="C7:C8"/>
    <mergeCell ref="C11:C12"/>
    <mergeCell ref="D11:D12"/>
    <mergeCell ref="C13:C14"/>
    <mergeCell ref="D13:D14"/>
    <mergeCell ref="C15:C16"/>
    <mergeCell ref="G47:G48"/>
    <mergeCell ref="H47:H48"/>
    <mergeCell ref="I47:I48"/>
    <mergeCell ref="J47:J48"/>
    <mergeCell ref="A65:A66"/>
    <mergeCell ref="E65:E66"/>
    <mergeCell ref="F65:F66"/>
    <mergeCell ref="G65:G66"/>
    <mergeCell ref="H65:H66"/>
    <mergeCell ref="I65:I66"/>
    <mergeCell ref="J65:J66"/>
    <mergeCell ref="C65:C66"/>
    <mergeCell ref="I61:I62"/>
    <mergeCell ref="J61:J62"/>
    <mergeCell ref="A63:A64"/>
    <mergeCell ref="A53:A54"/>
    <mergeCell ref="E53:E54"/>
    <mergeCell ref="A47:A48"/>
    <mergeCell ref="E47:E48"/>
    <mergeCell ref="F47:F48"/>
    <mergeCell ref="C45:C46"/>
    <mergeCell ref="D45:D46"/>
    <mergeCell ref="C47:C48"/>
    <mergeCell ref="D47:D48"/>
    <mergeCell ref="C49:C50"/>
    <mergeCell ref="C53:C54"/>
    <mergeCell ref="C55:C56"/>
    <mergeCell ref="C61:C62"/>
    <mergeCell ref="C63:C64"/>
    <mergeCell ref="E119:E120"/>
    <mergeCell ref="F119:F120"/>
    <mergeCell ref="G119:G120"/>
    <mergeCell ref="H119:H120"/>
    <mergeCell ref="I119:I120"/>
    <mergeCell ref="J119:J120"/>
    <mergeCell ref="K117:K118"/>
    <mergeCell ref="K119:K120"/>
    <mergeCell ref="K121:K122"/>
    <mergeCell ref="K123:K124"/>
    <mergeCell ref="C69:C70"/>
    <mergeCell ref="D69:D70"/>
    <mergeCell ref="C71:C72"/>
    <mergeCell ref="C73:C74"/>
    <mergeCell ref="C77:C78"/>
    <mergeCell ref="D77:D78"/>
    <mergeCell ref="C79:C80"/>
    <mergeCell ref="D79:D80"/>
    <mergeCell ref="C81:C82"/>
    <mergeCell ref="C85:C86"/>
    <mergeCell ref="C87:C88"/>
    <mergeCell ref="C89:C90"/>
    <mergeCell ref="D89:D90"/>
    <mergeCell ref="C93:C94"/>
    <mergeCell ref="C97:C98"/>
    <mergeCell ref="C103:C104"/>
    <mergeCell ref="C105:C106"/>
    <mergeCell ref="D105:D106"/>
    <mergeCell ref="C109:C110"/>
    <mergeCell ref="C111:C112"/>
    <mergeCell ref="C113:C114"/>
    <mergeCell ref="D113:D114"/>
    <mergeCell ref="C117:C118"/>
    <mergeCell ref="A119:A120"/>
    <mergeCell ref="C119:C120"/>
    <mergeCell ref="D119:D120"/>
    <mergeCell ref="C121:C122"/>
    <mergeCell ref="C123:C124"/>
    <mergeCell ref="D123:D124"/>
    <mergeCell ref="C127:C128"/>
    <mergeCell ref="D127:D128"/>
    <mergeCell ref="C129:C130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33154-4B8B-495D-9FF3-6C782B59AB9B}">
  <dimension ref="A1:M42"/>
  <sheetViews>
    <sheetView tabSelected="1" view="pageBreakPreview" topLeftCell="B1" zoomScale="102" zoomScaleNormal="100" zoomScaleSheetLayoutView="102" workbookViewId="0">
      <selection activeCell="M31" sqref="M31"/>
    </sheetView>
  </sheetViews>
  <sheetFormatPr defaultRowHeight="18" x14ac:dyDescent="0.3"/>
  <cols>
    <col min="1" max="1" width="8.59765625" style="23" hidden="1" customWidth="1"/>
    <col min="3" max="3" width="8.8984375" customWidth="1"/>
    <col min="4" max="4" width="3.59765625" customWidth="1"/>
    <col min="5" max="5" width="14.09765625" customWidth="1"/>
    <col min="6" max="6" width="8.09765625" customWidth="1"/>
    <col min="7" max="7" width="21.09765625" customWidth="1"/>
    <col min="8" max="13" width="4.5" style="73" customWidth="1"/>
    <col min="14" max="14" width="3.09765625" customWidth="1"/>
  </cols>
  <sheetData>
    <row r="1" spans="1:13" s="23" customFormat="1" ht="24.6" customHeight="1" x14ac:dyDescent="0.3">
      <c r="C1" s="107" t="s">
        <v>195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s="23" customFormat="1" ht="7.35" customHeight="1" x14ac:dyDescent="0.3">
      <c r="C2" s="27"/>
      <c r="D2" s="27"/>
      <c r="E2" s="27"/>
      <c r="F2" s="27"/>
      <c r="G2" s="27"/>
      <c r="H2" s="37"/>
      <c r="I2" s="37"/>
      <c r="J2" s="37"/>
      <c r="K2" s="37"/>
      <c r="L2" s="37"/>
      <c r="M2" s="37"/>
    </row>
    <row r="3" spans="1:13" s="23" customFormat="1" ht="18" customHeight="1" x14ac:dyDescent="0.3">
      <c r="C3" s="26" t="s">
        <v>196</v>
      </c>
      <c r="D3" s="26" t="s">
        <v>197</v>
      </c>
      <c r="E3" s="26" t="s">
        <v>198</v>
      </c>
      <c r="F3" s="108" t="s">
        <v>199</v>
      </c>
      <c r="G3" s="108"/>
      <c r="H3" s="37"/>
      <c r="I3" s="37"/>
      <c r="J3" s="37"/>
      <c r="K3" s="37"/>
      <c r="L3" s="37"/>
      <c r="M3" s="37"/>
    </row>
    <row r="4" spans="1:13" s="23" customFormat="1" ht="7.35" customHeight="1" x14ac:dyDescent="0.3">
      <c r="C4" s="27"/>
      <c r="D4" s="27"/>
      <c r="E4" s="27"/>
      <c r="F4" s="27"/>
      <c r="G4" s="27"/>
      <c r="H4" s="37"/>
      <c r="I4" s="37"/>
      <c r="J4" s="37"/>
      <c r="K4" s="37"/>
      <c r="L4" s="37"/>
      <c r="M4" s="37"/>
    </row>
    <row r="5" spans="1:13" s="23" customFormat="1" ht="21" customHeight="1" x14ac:dyDescent="0.3">
      <c r="A5" s="23">
        <v>11</v>
      </c>
      <c r="C5" s="109" t="s">
        <v>200</v>
      </c>
      <c r="D5" s="109" t="s">
        <v>201</v>
      </c>
      <c r="E5" s="28" t="str">
        <f>VLOOKUP(A5,'70R'!$M:$P,2,0)</f>
        <v>坂上　澄雄</v>
      </c>
      <c r="F5" s="110" t="str">
        <f>VLOOKUP(A5,'70R'!$M:$P,3,0)</f>
        <v>熊本</v>
      </c>
      <c r="G5" s="28" t="str">
        <f>VLOOKUP(A5,'70R'!$M:$P,4,0)</f>
        <v>帯山クラブ</v>
      </c>
      <c r="H5" s="33"/>
      <c r="I5" s="33"/>
      <c r="J5" s="33">
        <v>1</v>
      </c>
      <c r="K5" s="33"/>
      <c r="L5" s="33"/>
      <c r="M5" s="33"/>
    </row>
    <row r="6" spans="1:13" s="23" customFormat="1" ht="21" customHeight="1" thickBot="1" x14ac:dyDescent="0.35">
      <c r="A6" s="23">
        <v>12</v>
      </c>
      <c r="C6" s="109"/>
      <c r="D6" s="109"/>
      <c r="E6" s="29" t="str">
        <f>VLOOKUP(A6,'70R'!$M:$P,2,0)</f>
        <v>越川 久美子</v>
      </c>
      <c r="F6" s="111"/>
      <c r="G6" s="29" t="str">
        <f>VLOOKUP(A6,'70R'!$M:$P,4,0)</f>
        <v>松橋クラブ</v>
      </c>
      <c r="H6" s="38"/>
      <c r="I6" s="39"/>
      <c r="J6" s="33"/>
      <c r="K6" s="33">
        <v>2</v>
      </c>
      <c r="L6" s="33"/>
      <c r="M6" s="33"/>
    </row>
    <row r="7" spans="1:13" s="23" customFormat="1" ht="21" customHeight="1" thickBot="1" x14ac:dyDescent="0.35">
      <c r="A7" s="23">
        <v>21</v>
      </c>
      <c r="C7" s="109" t="s">
        <v>202</v>
      </c>
      <c r="D7" s="109" t="s">
        <v>201</v>
      </c>
      <c r="E7" s="28" t="str">
        <f>VLOOKUP(A7,'70R'!$M:$P,2,0)</f>
        <v>中西　佳子</v>
      </c>
      <c r="F7" s="110" t="str">
        <f>VLOOKUP(A7,'70R'!$M:$P,3,0)</f>
        <v>奈良</v>
      </c>
      <c r="G7" s="110" t="str">
        <f>VLOOKUP(A7,'70R'!$M:$P,4,0)</f>
        <v>橿原</v>
      </c>
      <c r="H7" s="40"/>
      <c r="I7" s="41"/>
      <c r="J7" s="42"/>
      <c r="K7" s="33"/>
      <c r="L7" s="33"/>
      <c r="M7" s="33"/>
    </row>
    <row r="8" spans="1:13" s="23" customFormat="1" ht="21" customHeight="1" thickBot="1" x14ac:dyDescent="0.35">
      <c r="A8" s="23">
        <v>22</v>
      </c>
      <c r="C8" s="109"/>
      <c r="D8" s="109"/>
      <c r="E8" s="29" t="str">
        <f>VLOOKUP(A8,'70R'!$M:$P,2,0)</f>
        <v>小早川 卓也</v>
      </c>
      <c r="F8" s="111"/>
      <c r="G8" s="111"/>
      <c r="H8" s="43"/>
      <c r="I8" s="33"/>
      <c r="J8" s="32"/>
      <c r="K8" s="33"/>
      <c r="L8" s="33"/>
      <c r="M8" s="33"/>
    </row>
    <row r="9" spans="1:13" s="23" customFormat="1" ht="21" customHeight="1" thickBot="1" x14ac:dyDescent="0.35">
      <c r="A9" s="23">
        <v>31</v>
      </c>
      <c r="C9" s="109" t="s">
        <v>203</v>
      </c>
      <c r="D9" s="112" t="s">
        <v>201</v>
      </c>
      <c r="E9" s="28" t="str">
        <f>VLOOKUP(A9,'70R'!$M:$P,2,0)</f>
        <v>高原　一郎</v>
      </c>
      <c r="F9" s="28" t="str">
        <f>VLOOKUP(A9,'70R'!$M:$P,3,0)</f>
        <v>大阪</v>
      </c>
      <c r="G9" s="28" t="str">
        <f>VLOOKUP(A9,'70R'!$M:$P,4,0)</f>
        <v>八尾協会</v>
      </c>
      <c r="H9" s="40"/>
      <c r="I9" s="41"/>
      <c r="J9" s="36"/>
      <c r="K9" s="74"/>
      <c r="L9" s="33"/>
      <c r="M9" s="33"/>
    </row>
    <row r="10" spans="1:13" s="23" customFormat="1" ht="21" customHeight="1" thickBot="1" x14ac:dyDescent="0.35">
      <c r="A10" s="23">
        <v>32</v>
      </c>
      <c r="C10" s="109"/>
      <c r="D10" s="113"/>
      <c r="E10" s="29" t="str">
        <f>VLOOKUP(A10,'70R'!$M:$P,2,0)</f>
        <v>増田　加奈</v>
      </c>
      <c r="F10" s="29" t="str">
        <f>VLOOKUP(A10,'70R'!$M:$P,3,0)</f>
        <v>愛知</v>
      </c>
      <c r="G10" s="29" t="str">
        <f>VLOOKUP(A10,'70R'!$M:$P,4,0)</f>
        <v>岡崎バードクラブ</v>
      </c>
      <c r="H10" s="43"/>
      <c r="I10" s="33"/>
      <c r="J10" s="44"/>
      <c r="K10" s="36"/>
      <c r="L10" s="33"/>
      <c r="M10" s="33"/>
    </row>
    <row r="11" spans="1:13" s="23" customFormat="1" ht="21" customHeight="1" x14ac:dyDescent="0.3">
      <c r="A11" s="23">
        <v>41</v>
      </c>
      <c r="C11" s="109" t="s">
        <v>204</v>
      </c>
      <c r="D11" s="109" t="s">
        <v>201</v>
      </c>
      <c r="E11" s="28" t="str">
        <f>VLOOKUP(A11,'70R'!$M:$P,2,0)</f>
        <v>綱島　憲一</v>
      </c>
      <c r="F11" s="110" t="str">
        <f>VLOOKUP(A11,'70R'!$M:$P,3,0)</f>
        <v>大阪</v>
      </c>
      <c r="G11" s="28" t="str">
        <f>VLOOKUP(A11,'70R'!$M:$P,4,0)</f>
        <v>堺連盟</v>
      </c>
      <c r="H11" s="45"/>
      <c r="I11" s="46"/>
      <c r="J11" s="47"/>
      <c r="K11" s="36"/>
      <c r="L11" s="33"/>
      <c r="M11" s="33"/>
    </row>
    <row r="12" spans="1:13" s="23" customFormat="1" ht="21" customHeight="1" thickBot="1" x14ac:dyDescent="0.35">
      <c r="A12" s="23">
        <v>42</v>
      </c>
      <c r="C12" s="109"/>
      <c r="D12" s="109"/>
      <c r="E12" s="29" t="str">
        <f>VLOOKUP(A12,'70R'!$M:$P,2,0)</f>
        <v>園　　菊代</v>
      </c>
      <c r="F12" s="111"/>
      <c r="G12" s="29" t="str">
        <f>VLOOKUP(A12,'70R'!$M:$P,4,0)</f>
        <v>東淀川クラブ</v>
      </c>
      <c r="H12" s="33"/>
      <c r="I12" s="33"/>
      <c r="J12" s="33">
        <v>0</v>
      </c>
      <c r="K12" s="36"/>
      <c r="L12" s="33"/>
      <c r="M12" s="33"/>
    </row>
    <row r="13" spans="1:13" s="23" customFormat="1" ht="21" customHeight="1" thickBot="1" x14ac:dyDescent="0.35">
      <c r="A13" s="23">
        <v>51</v>
      </c>
      <c r="C13" s="109" t="s">
        <v>205</v>
      </c>
      <c r="D13" s="114" t="s">
        <v>201</v>
      </c>
      <c r="E13" s="28" t="str">
        <f>VLOOKUP(A13,'70R'!$M:$P,2,0)</f>
        <v>井上 美知子</v>
      </c>
      <c r="F13" s="110" t="str">
        <f>VLOOKUP(A13,'70R'!$M:$P,3,0)</f>
        <v>福岡</v>
      </c>
      <c r="G13" s="28" t="str">
        <f>VLOOKUP(A13,'70R'!$M:$P,4,0)</f>
        <v>小郡クラブ</v>
      </c>
      <c r="H13" s="40"/>
      <c r="I13" s="41"/>
      <c r="J13" s="33"/>
      <c r="K13" s="32"/>
      <c r="L13" s="54"/>
      <c r="M13" s="33"/>
    </row>
    <row r="14" spans="1:13" s="23" customFormat="1" ht="21" customHeight="1" thickBot="1" x14ac:dyDescent="0.35">
      <c r="A14" s="23">
        <v>52</v>
      </c>
      <c r="C14" s="109"/>
      <c r="D14" s="114"/>
      <c r="E14" s="29" t="str">
        <f>VLOOKUP(A14,'70R'!$M:$P,2,0)</f>
        <v>坂井　久五</v>
      </c>
      <c r="F14" s="111"/>
      <c r="G14" s="29" t="str">
        <f>VLOOKUP(A14,'70R'!$M:$P,4,0)</f>
        <v>大牟田クラブ</v>
      </c>
      <c r="H14" s="43"/>
      <c r="I14" s="33"/>
      <c r="J14" s="48"/>
      <c r="K14" s="32">
        <v>2</v>
      </c>
      <c r="L14" s="36"/>
      <c r="M14" s="33"/>
    </row>
    <row r="15" spans="1:13" s="23" customFormat="1" ht="21" customHeight="1" x14ac:dyDescent="0.3">
      <c r="A15" s="23">
        <v>61</v>
      </c>
      <c r="C15" s="109" t="s">
        <v>206</v>
      </c>
      <c r="D15" s="109" t="s">
        <v>201</v>
      </c>
      <c r="E15" s="28" t="str">
        <f>VLOOKUP(A15,'70R'!$M:$P,2,0)</f>
        <v>中西　美代</v>
      </c>
      <c r="F15" s="110" t="str">
        <f>VLOOKUP(A15,'70R'!$M:$P,3,0)</f>
        <v>愛媛</v>
      </c>
      <c r="G15" s="28" t="str">
        <f>VLOOKUP(A15,'70R'!$M:$P,4,0)</f>
        <v>石井体協クラブ</v>
      </c>
      <c r="H15" s="45"/>
      <c r="I15" s="46"/>
      <c r="J15" s="32"/>
      <c r="K15" s="32"/>
      <c r="L15" s="36"/>
      <c r="M15" s="33"/>
    </row>
    <row r="16" spans="1:13" s="23" customFormat="1" ht="21" customHeight="1" thickBot="1" x14ac:dyDescent="0.35">
      <c r="A16" s="23">
        <v>62</v>
      </c>
      <c r="C16" s="109"/>
      <c r="D16" s="109"/>
      <c r="E16" s="29" t="str">
        <f>VLOOKUP(A16,'70R'!$M:$P,2,0)</f>
        <v>大塚　英一</v>
      </c>
      <c r="F16" s="111"/>
      <c r="G16" s="29" t="str">
        <f>VLOOKUP(A16,'70R'!$M:$P,4,0)</f>
        <v>松前クラブ</v>
      </c>
      <c r="H16" s="33"/>
      <c r="I16" s="33"/>
      <c r="J16" s="32">
        <v>0</v>
      </c>
      <c r="K16" s="32"/>
      <c r="L16" s="36"/>
      <c r="M16" s="33"/>
    </row>
    <row r="17" spans="1:13" s="23" customFormat="1" ht="21" customHeight="1" x14ac:dyDescent="0.3">
      <c r="A17" s="23">
        <v>71</v>
      </c>
      <c r="C17" s="109" t="s">
        <v>207</v>
      </c>
      <c r="D17" s="112" t="s">
        <v>201</v>
      </c>
      <c r="E17" s="28" t="str">
        <f>VLOOKUP(A17,'70R'!$M:$P,2,0)</f>
        <v>佐藤　敏和</v>
      </c>
      <c r="F17" s="110" t="str">
        <f>VLOOKUP(A17,'70R'!$M:$P,3,0)</f>
        <v>東京</v>
      </c>
      <c r="G17" s="28" t="str">
        <f>VLOOKUP(A17,'70R'!$M:$P,4,0)</f>
        <v>八王子市役所</v>
      </c>
      <c r="H17" s="33"/>
      <c r="I17" s="33"/>
      <c r="J17" s="36">
        <v>1</v>
      </c>
      <c r="K17" s="49"/>
      <c r="L17" s="36">
        <v>3</v>
      </c>
      <c r="M17" s="33"/>
    </row>
    <row r="18" spans="1:13" s="23" customFormat="1" ht="21" customHeight="1" thickBot="1" x14ac:dyDescent="0.35">
      <c r="A18" s="23">
        <v>72</v>
      </c>
      <c r="C18" s="109"/>
      <c r="D18" s="113"/>
      <c r="E18" s="29" t="str">
        <f>VLOOKUP(A18,'70R'!$M:$P,2,0)</f>
        <v>小谷　苑子</v>
      </c>
      <c r="F18" s="111"/>
      <c r="G18" s="29" t="str">
        <f>VLOOKUP(A18,'70R'!$M:$P,4,0)</f>
        <v>葛飾クラブ</v>
      </c>
      <c r="H18" s="50"/>
      <c r="I18" s="39"/>
      <c r="J18" s="51"/>
      <c r="K18" s="33"/>
      <c r="L18" s="36"/>
      <c r="M18" s="33"/>
    </row>
    <row r="19" spans="1:13" s="23" customFormat="1" ht="21" customHeight="1" thickBot="1" x14ac:dyDescent="0.35">
      <c r="A19" s="23">
        <v>81</v>
      </c>
      <c r="C19" s="109" t="s">
        <v>208</v>
      </c>
      <c r="D19" s="114" t="s">
        <v>201</v>
      </c>
      <c r="E19" s="28" t="str">
        <f>VLOOKUP(A19,'70R'!$M:$P,2,0)</f>
        <v>伊藤　節子</v>
      </c>
      <c r="F19" s="110" t="str">
        <f>VLOOKUP(A19,'70R'!$M:$P,3,0)</f>
        <v>愛知</v>
      </c>
      <c r="G19" s="28" t="str">
        <f>VLOOKUP(A19,'70R'!$M:$P,4,0)</f>
        <v>葵クラブ</v>
      </c>
      <c r="H19" s="40"/>
      <c r="I19" s="41"/>
      <c r="J19" s="52"/>
      <c r="K19" s="33"/>
      <c r="L19" s="36"/>
      <c r="M19" s="33"/>
    </row>
    <row r="20" spans="1:13" s="23" customFormat="1" ht="21" customHeight="1" thickBot="1" x14ac:dyDescent="0.35">
      <c r="A20" s="23">
        <v>82</v>
      </c>
      <c r="C20" s="109"/>
      <c r="D20" s="114"/>
      <c r="E20" s="29" t="str">
        <f>VLOOKUP(A20,'70R'!$M:$P,2,0)</f>
        <v>鍋岡　　茂</v>
      </c>
      <c r="F20" s="111"/>
      <c r="G20" s="29" t="str">
        <f>VLOOKUP(A20,'70R'!$M:$P,4,0)</f>
        <v>岡崎壮年クラブ</v>
      </c>
      <c r="H20" s="33"/>
      <c r="I20" s="33"/>
      <c r="J20" s="33"/>
      <c r="K20" s="33"/>
      <c r="L20" s="36"/>
      <c r="M20" s="33"/>
    </row>
    <row r="21" spans="1:13" s="23" customFormat="1" ht="21" customHeight="1" thickBot="1" x14ac:dyDescent="0.35">
      <c r="A21" s="23">
        <v>91</v>
      </c>
      <c r="C21" s="109" t="s">
        <v>209</v>
      </c>
      <c r="D21" s="109" t="s">
        <v>201</v>
      </c>
      <c r="E21" s="28" t="str">
        <f>VLOOKUP(A21,'70R'!$M:$P,2,0)</f>
        <v>山本　明美</v>
      </c>
      <c r="F21" s="110" t="str">
        <f>VLOOKUP(A21,'70R'!$M:$P,3,0)</f>
        <v>福岡</v>
      </c>
      <c r="G21" s="110" t="str">
        <f>VLOOKUP(A21,'70R'!$M:$P,4,0)</f>
        <v>福岡クラブ</v>
      </c>
      <c r="H21" s="40"/>
      <c r="I21" s="41"/>
      <c r="J21" s="33"/>
      <c r="K21" s="33"/>
      <c r="L21" s="32"/>
      <c r="M21" s="47"/>
    </row>
    <row r="22" spans="1:13" s="23" customFormat="1" ht="21" customHeight="1" thickBot="1" x14ac:dyDescent="0.35">
      <c r="A22" s="23">
        <v>92</v>
      </c>
      <c r="C22" s="109"/>
      <c r="D22" s="109"/>
      <c r="E22" s="29" t="str">
        <f>VLOOKUP(A22,'70R'!$M:$P,2,0)</f>
        <v>上野　　敏</v>
      </c>
      <c r="F22" s="111"/>
      <c r="G22" s="111"/>
      <c r="H22" s="43"/>
      <c r="I22" s="53"/>
      <c r="J22" s="48"/>
      <c r="K22" s="33"/>
      <c r="L22" s="32"/>
      <c r="M22" s="33"/>
    </row>
    <row r="23" spans="1:13" s="23" customFormat="1" ht="21" customHeight="1" x14ac:dyDescent="0.3">
      <c r="A23" s="23">
        <v>101</v>
      </c>
      <c r="C23" s="109" t="s">
        <v>210</v>
      </c>
      <c r="D23" s="112" t="s">
        <v>201</v>
      </c>
      <c r="E23" s="28" t="str">
        <f>VLOOKUP(A23,'70R'!$M:$P,2,0)</f>
        <v>架間　義基</v>
      </c>
      <c r="F23" s="110" t="str">
        <f>VLOOKUP(A23,'70R'!$M:$P,3,0)</f>
        <v>石川</v>
      </c>
      <c r="G23" s="110" t="str">
        <f>VLOOKUP(A23,'70R'!$M:$P,4,0)</f>
        <v>松任コスモスクラブ</v>
      </c>
      <c r="H23" s="45"/>
      <c r="I23" s="46"/>
      <c r="J23" s="54"/>
      <c r="K23" s="33"/>
      <c r="L23" s="32"/>
      <c r="M23" s="33"/>
    </row>
    <row r="24" spans="1:13" s="23" customFormat="1" ht="21" customHeight="1" thickBot="1" x14ac:dyDescent="0.35">
      <c r="A24" s="23">
        <v>102</v>
      </c>
      <c r="C24" s="109"/>
      <c r="D24" s="114"/>
      <c r="E24" s="29" t="str">
        <f>VLOOKUP(A24,'70R'!$M:$P,2,0)</f>
        <v>架間　洋子</v>
      </c>
      <c r="F24" s="111"/>
      <c r="G24" s="111"/>
      <c r="H24" s="43"/>
      <c r="I24" s="33"/>
      <c r="J24" s="36">
        <v>0</v>
      </c>
      <c r="K24" s="33"/>
      <c r="L24" s="32">
        <v>1</v>
      </c>
      <c r="M24" s="33"/>
    </row>
    <row r="25" spans="1:13" s="23" customFormat="1" ht="21" customHeight="1" x14ac:dyDescent="0.3">
      <c r="A25" s="23">
        <v>111</v>
      </c>
      <c r="C25" s="109" t="s">
        <v>211</v>
      </c>
      <c r="D25" s="109" t="s">
        <v>201</v>
      </c>
      <c r="E25" s="28" t="str">
        <f>VLOOKUP(A25,'70R'!$M:$P,2,0)</f>
        <v>中　八恵子</v>
      </c>
      <c r="F25" s="110" t="str">
        <f>VLOOKUP(A25,'70R'!$M:$P,3,0)</f>
        <v>愛媛</v>
      </c>
      <c r="G25" s="28" t="str">
        <f>VLOOKUP(A25,'70R'!$M:$P,4,0)</f>
        <v>新居浜市連盟</v>
      </c>
      <c r="H25" s="43"/>
      <c r="I25" s="33"/>
      <c r="J25" s="32">
        <v>1</v>
      </c>
      <c r="K25" s="55"/>
      <c r="L25" s="32"/>
      <c r="M25" s="33"/>
    </row>
    <row r="26" spans="1:13" s="23" customFormat="1" ht="21" customHeight="1" thickBot="1" x14ac:dyDescent="0.35">
      <c r="A26" s="23">
        <v>112</v>
      </c>
      <c r="C26" s="109"/>
      <c r="D26" s="109"/>
      <c r="E26" s="29" t="str">
        <f>VLOOKUP(A26,'70R'!$M:$P,2,0)</f>
        <v>砂田　隆司</v>
      </c>
      <c r="F26" s="111"/>
      <c r="G26" s="29" t="str">
        <f>VLOOKUP(A26,'70R'!$M:$P,4,0)</f>
        <v>今治連盟</v>
      </c>
      <c r="H26" s="50"/>
      <c r="I26" s="39"/>
      <c r="J26" s="32"/>
      <c r="K26" s="32"/>
      <c r="L26" s="32"/>
      <c r="M26" s="33"/>
    </row>
    <row r="27" spans="1:13" s="23" customFormat="1" ht="21" customHeight="1" thickBot="1" x14ac:dyDescent="0.35">
      <c r="A27" s="23">
        <v>121</v>
      </c>
      <c r="C27" s="109" t="s">
        <v>212</v>
      </c>
      <c r="D27" s="114" t="s">
        <v>201</v>
      </c>
      <c r="E27" s="28" t="str">
        <f>VLOOKUP(A27,'70R'!$M:$P,2,0)</f>
        <v>山﨑 眞喜子</v>
      </c>
      <c r="F27" s="28" t="str">
        <f>VLOOKUP(A27,'70R'!$M:$P,3,0)</f>
        <v>大阪</v>
      </c>
      <c r="G27" s="35" t="str">
        <f>VLOOKUP(A27,'70R'!$M:$P,4,0)</f>
        <v>豊中クラブ</v>
      </c>
      <c r="H27" s="56"/>
      <c r="I27" s="57"/>
      <c r="J27" s="49"/>
      <c r="K27" s="32">
        <v>0</v>
      </c>
      <c r="L27" s="58"/>
      <c r="M27" s="33"/>
    </row>
    <row r="28" spans="1:13" s="23" customFormat="1" ht="21" customHeight="1" thickBot="1" x14ac:dyDescent="0.35">
      <c r="A28" s="23">
        <v>122</v>
      </c>
      <c r="C28" s="109"/>
      <c r="D28" s="113"/>
      <c r="E28" s="29" t="str">
        <f>VLOOKUP(A28,'70R'!$M:$P,2,0)</f>
        <v>中村　篤正</v>
      </c>
      <c r="F28" s="29" t="str">
        <f>VLOOKUP(A28,'70R'!$M:$P,3,0)</f>
        <v>奈良</v>
      </c>
      <c r="G28" s="34" t="str">
        <f>VLOOKUP(A28,'70R'!$M:$P,4,0)</f>
        <v>天理クラブ</v>
      </c>
      <c r="H28" s="59"/>
      <c r="I28" s="60"/>
      <c r="J28" s="33"/>
      <c r="K28" s="32"/>
      <c r="L28" s="58"/>
      <c r="M28" s="33"/>
    </row>
    <row r="29" spans="1:13" s="23" customFormat="1" ht="21" customHeight="1" x14ac:dyDescent="0.3">
      <c r="A29" s="23">
        <v>131</v>
      </c>
      <c r="C29" s="109" t="s">
        <v>213</v>
      </c>
      <c r="D29" s="114" t="s">
        <v>201</v>
      </c>
      <c r="E29" s="28" t="str">
        <f>VLOOKUP(A29,'70R'!$M:$P,2,0)</f>
        <v>宮田　啓資</v>
      </c>
      <c r="F29" s="28" t="str">
        <f>VLOOKUP(A29,'70R'!$M:$P,3,0)</f>
        <v>徳島</v>
      </c>
      <c r="G29" s="28" t="str">
        <f>VLOOKUP(A29,'70R'!$M:$P,4,0)</f>
        <v>永遠クラブ</v>
      </c>
      <c r="H29" s="43"/>
      <c r="I29" s="33"/>
      <c r="J29" s="33">
        <v>2</v>
      </c>
      <c r="K29" s="36"/>
      <c r="L29" s="49"/>
      <c r="M29" s="33">
        <v>1</v>
      </c>
    </row>
    <row r="30" spans="1:13" s="23" customFormat="1" ht="21" customHeight="1" thickBot="1" x14ac:dyDescent="0.35">
      <c r="A30" s="23">
        <v>132</v>
      </c>
      <c r="C30" s="109"/>
      <c r="D30" s="114"/>
      <c r="E30" s="29" t="str">
        <f>VLOOKUP(A30,'70R'!$M:$P,2,0)</f>
        <v>横野 久美子</v>
      </c>
      <c r="F30" s="29" t="str">
        <f>VLOOKUP(A30,'70R'!$M:$P,3,0)</f>
        <v>愛知</v>
      </c>
      <c r="G30" s="29" t="str">
        <f>VLOOKUP(A30,'70R'!$M:$P,4,0)</f>
        <v>すみれクラブ</v>
      </c>
      <c r="H30" s="50"/>
      <c r="I30" s="39"/>
      <c r="J30" s="33"/>
      <c r="K30" s="36">
        <v>0</v>
      </c>
      <c r="L30" s="33"/>
      <c r="M30" s="33"/>
    </row>
    <row r="31" spans="1:13" s="23" customFormat="1" ht="21" customHeight="1" thickBot="1" x14ac:dyDescent="0.35">
      <c r="A31" s="23">
        <v>141</v>
      </c>
      <c r="C31" s="109" t="s">
        <v>214</v>
      </c>
      <c r="D31" s="109" t="s">
        <v>201</v>
      </c>
      <c r="E31" s="28" t="str">
        <f>VLOOKUP(A31,'70R'!$M:$P,2,0)</f>
        <v>鷲尾　順博</v>
      </c>
      <c r="F31" s="110" t="str">
        <f>VLOOKUP(A31,'70R'!$M:$P,3,0)</f>
        <v>奈良</v>
      </c>
      <c r="G31" s="28" t="str">
        <f>VLOOKUP(A31,'70R'!$M:$P,4,0)</f>
        <v>香芝クラブ</v>
      </c>
      <c r="H31" s="61"/>
      <c r="I31" s="62"/>
      <c r="J31" s="63"/>
      <c r="K31" s="64"/>
      <c r="L31" s="37"/>
      <c r="M31" s="37"/>
    </row>
    <row r="32" spans="1:13" s="23" customFormat="1" ht="21" customHeight="1" thickBot="1" x14ac:dyDescent="0.35">
      <c r="A32" s="23">
        <v>142</v>
      </c>
      <c r="C32" s="109"/>
      <c r="D32" s="109"/>
      <c r="E32" s="29" t="str">
        <f>VLOOKUP(A32,'70R'!$M:$P,2,0)</f>
        <v>早野　新子</v>
      </c>
      <c r="F32" s="111"/>
      <c r="G32" s="29" t="str">
        <f>VLOOKUP(A32,'70R'!$M:$P,4,0)</f>
        <v>西奈良クラブ</v>
      </c>
      <c r="H32" s="65"/>
      <c r="I32" s="37"/>
      <c r="J32" s="66"/>
      <c r="K32" s="67"/>
      <c r="L32" s="37"/>
      <c r="M32" s="37"/>
    </row>
    <row r="33" spans="1:13" s="23" customFormat="1" ht="21" customHeight="1" thickBot="1" x14ac:dyDescent="0.35">
      <c r="A33" s="23">
        <v>151</v>
      </c>
      <c r="C33" s="109" t="s">
        <v>215</v>
      </c>
      <c r="D33" s="112" t="s">
        <v>201</v>
      </c>
      <c r="E33" s="28" t="str">
        <f>VLOOKUP(A33,'70R'!$M:$P,2,0)</f>
        <v>細野　敦子</v>
      </c>
      <c r="F33" s="110" t="str">
        <f>VLOOKUP(A33,'70R'!$M:$P,3,0)</f>
        <v>岐阜</v>
      </c>
      <c r="G33" s="28" t="str">
        <f>VLOOKUP(A33,'70R'!$M:$P,4,0)</f>
        <v>大垣早起きクラブ</v>
      </c>
      <c r="H33" s="61"/>
      <c r="I33" s="62"/>
      <c r="J33" s="64"/>
      <c r="K33" s="68"/>
      <c r="L33" s="37"/>
      <c r="M33" s="37"/>
    </row>
    <row r="34" spans="1:13" s="23" customFormat="1" ht="21" customHeight="1" thickBot="1" x14ac:dyDescent="0.35">
      <c r="A34" s="23">
        <v>152</v>
      </c>
      <c r="C34" s="109"/>
      <c r="D34" s="113"/>
      <c r="E34" s="29" t="str">
        <f>VLOOKUP(A34,'70R'!$M:$P,2,0)</f>
        <v>大嶋　良弥</v>
      </c>
      <c r="F34" s="111"/>
      <c r="G34" s="29" t="str">
        <f>VLOOKUP(A34,'70R'!$M:$P,4,0)</f>
        <v>多治見クラブ</v>
      </c>
      <c r="H34" s="65"/>
      <c r="I34" s="37"/>
      <c r="J34" s="69"/>
      <c r="K34" s="37"/>
      <c r="L34" s="37"/>
      <c r="M34" s="37"/>
    </row>
    <row r="35" spans="1:13" s="23" customFormat="1" ht="21" customHeight="1" x14ac:dyDescent="0.3">
      <c r="A35" s="23">
        <v>161</v>
      </c>
      <c r="C35" s="109" t="s">
        <v>216</v>
      </c>
      <c r="D35" s="112" t="s">
        <v>217</v>
      </c>
      <c r="E35" s="28" t="str">
        <f>VLOOKUP(A35,'70R'!$M:$P,2,0)</f>
        <v>杉山　泰久</v>
      </c>
      <c r="F35" s="110" t="str">
        <f>VLOOKUP(A35,'70R'!$M:$P,3,0)</f>
        <v>埼玉</v>
      </c>
      <c r="G35" s="110" t="str">
        <f>VLOOKUP(A35,'70R'!$M:$P,4,0)</f>
        <v>所沢ペアートクラブ</v>
      </c>
      <c r="H35" s="70"/>
      <c r="I35" s="71"/>
      <c r="J35" s="72"/>
      <c r="K35" s="37"/>
      <c r="L35" s="37"/>
      <c r="M35" s="37"/>
    </row>
    <row r="36" spans="1:13" s="23" customFormat="1" ht="21" customHeight="1" x14ac:dyDescent="0.3">
      <c r="A36" s="23">
        <v>162</v>
      </c>
      <c r="C36" s="109"/>
      <c r="D36" s="113"/>
      <c r="E36" s="29" t="str">
        <f>VLOOKUP(A36,'70R'!$M:$P,2,0)</f>
        <v>中谷　順子</v>
      </c>
      <c r="F36" s="111"/>
      <c r="G36" s="111"/>
      <c r="H36" s="37"/>
      <c r="I36" s="37"/>
      <c r="J36" s="33">
        <v>1</v>
      </c>
      <c r="K36" s="37"/>
      <c r="L36" s="37"/>
      <c r="M36" s="37"/>
    </row>
    <row r="37" spans="1:13" s="23" customFormat="1" ht="21" customHeight="1" x14ac:dyDescent="0.3">
      <c r="A37" s="23">
        <v>171</v>
      </c>
      <c r="H37" s="37"/>
      <c r="I37" s="37"/>
      <c r="J37" s="37"/>
      <c r="K37" s="37"/>
      <c r="L37" s="37"/>
      <c r="M37" s="37"/>
    </row>
    <row r="38" spans="1:13" s="23" customFormat="1" ht="14.4" x14ac:dyDescent="0.3">
      <c r="A38" s="23">
        <v>172</v>
      </c>
      <c r="H38" s="37"/>
      <c r="I38" s="37"/>
      <c r="J38" s="37"/>
      <c r="K38" s="37"/>
      <c r="L38" s="37"/>
      <c r="M38" s="37"/>
    </row>
    <row r="39" spans="1:13" x14ac:dyDescent="0.3">
      <c r="A39" s="23">
        <v>181</v>
      </c>
    </row>
    <row r="40" spans="1:13" x14ac:dyDescent="0.3">
      <c r="A40" s="23">
        <v>182</v>
      </c>
    </row>
    <row r="41" spans="1:13" x14ac:dyDescent="0.3">
      <c r="A41" s="23">
        <v>191</v>
      </c>
    </row>
    <row r="42" spans="1:13" x14ac:dyDescent="0.3">
      <c r="A42" s="23">
        <v>192</v>
      </c>
    </row>
  </sheetData>
  <mergeCells count="51">
    <mergeCell ref="F31:F32"/>
    <mergeCell ref="F33:F34"/>
    <mergeCell ref="F35:F36"/>
    <mergeCell ref="G35:G36"/>
    <mergeCell ref="F21:F22"/>
    <mergeCell ref="G21:G22"/>
    <mergeCell ref="F23:F24"/>
    <mergeCell ref="G23:G24"/>
    <mergeCell ref="F25:F26"/>
    <mergeCell ref="F11:F12"/>
    <mergeCell ref="F13:F14"/>
    <mergeCell ref="F15:F16"/>
    <mergeCell ref="F17:F18"/>
    <mergeCell ref="F19:F20"/>
    <mergeCell ref="C33:C34"/>
    <mergeCell ref="D33:D34"/>
    <mergeCell ref="C35:C36"/>
    <mergeCell ref="D35:D36"/>
    <mergeCell ref="C27:C28"/>
    <mergeCell ref="D27:D28"/>
    <mergeCell ref="C29:C30"/>
    <mergeCell ref="D29:D30"/>
    <mergeCell ref="C31:C32"/>
    <mergeCell ref="D31:D32"/>
    <mergeCell ref="C21:C22"/>
    <mergeCell ref="D21:D22"/>
    <mergeCell ref="C23:C24"/>
    <mergeCell ref="D23:D24"/>
    <mergeCell ref="C25:C26"/>
    <mergeCell ref="D25:D26"/>
    <mergeCell ref="C15:C16"/>
    <mergeCell ref="D15:D16"/>
    <mergeCell ref="C17:C18"/>
    <mergeCell ref="D17:D18"/>
    <mergeCell ref="C19:C20"/>
    <mergeCell ref="D19:D20"/>
    <mergeCell ref="C9:C10"/>
    <mergeCell ref="D9:D10"/>
    <mergeCell ref="C11:C12"/>
    <mergeCell ref="D11:D12"/>
    <mergeCell ref="C13:C14"/>
    <mergeCell ref="D13:D14"/>
    <mergeCell ref="C1:M1"/>
    <mergeCell ref="F3:G3"/>
    <mergeCell ref="C5:C6"/>
    <mergeCell ref="D5:D6"/>
    <mergeCell ref="C7:C8"/>
    <mergeCell ref="D7:D8"/>
    <mergeCell ref="F5:F6"/>
    <mergeCell ref="F7:F8"/>
    <mergeCell ref="G7:G8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70R</vt:lpstr>
      <vt:lpstr>p40 70Ｔ</vt:lpstr>
      <vt:lpstr>'70R'!Print_Area</vt:lpstr>
      <vt:lpstr>'p40 70Ｔ'!Print_Area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卓也 西森</dc:creator>
  <cp:lastModifiedBy>daiki ishii</cp:lastModifiedBy>
  <cp:lastPrinted>2024-06-16T02:21:15Z</cp:lastPrinted>
  <dcterms:created xsi:type="dcterms:W3CDTF">2024-05-13T11:49:52Z</dcterms:created>
  <dcterms:modified xsi:type="dcterms:W3CDTF">2024-06-16T04:12:21Z</dcterms:modified>
</cp:coreProperties>
</file>