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raed-my.sharepoint.com/personal/daikii720_e-net_nara_jp/Documents/01_ｿﾌﾄﾃﾆｽ専門部/24_ｿﾌﾄﾃﾆｽ事務局/07全日本ミックス/"/>
    </mc:Choice>
  </mc:AlternateContent>
  <xr:revisionPtr revIDLastSave="537" documentId="13_ncr:1_{C8AA461E-337C-4902-9189-10D92388E93F}" xr6:coauthVersionLast="47" xr6:coauthVersionMax="47" xr10:uidLastSave="{8C8E0774-4865-436F-9D33-0AF4A8BCE0B4}"/>
  <bookViews>
    <workbookView xWindow="-108" yWindow="-108" windowWidth="23256" windowHeight="12456" activeTab="1" xr2:uid="{DC940F99-1626-4695-BFAB-D39D075639F6}"/>
  </bookViews>
  <sheets>
    <sheet name="45R" sheetId="3" r:id="rId1"/>
    <sheet name="p21 45Ｔ" sheetId="4" r:id="rId2"/>
  </sheets>
  <definedNames>
    <definedName name="_xlnm.Print_Area" localSheetId="1">'p21 45Ｔ'!$C$1:$M$40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3" i="3" l="1"/>
  <c r="I91" i="3"/>
  <c r="I89" i="3"/>
  <c r="I87" i="3"/>
  <c r="I65" i="3"/>
  <c r="I63" i="3"/>
  <c r="I61" i="3"/>
  <c r="I59" i="3"/>
  <c r="H149" i="3"/>
  <c r="H147" i="3"/>
  <c r="H145" i="3"/>
  <c r="H141" i="3"/>
  <c r="H139" i="3"/>
  <c r="H137" i="3"/>
  <c r="H133" i="3"/>
  <c r="H131" i="3"/>
  <c r="H129" i="3"/>
  <c r="H125" i="3"/>
  <c r="H123" i="3"/>
  <c r="H121" i="3"/>
  <c r="H117" i="3"/>
  <c r="H115" i="3"/>
  <c r="H113" i="3"/>
  <c r="H109" i="3"/>
  <c r="H107" i="3"/>
  <c r="H105" i="3"/>
  <c r="H101" i="3"/>
  <c r="H99" i="3"/>
  <c r="H97" i="3"/>
  <c r="H83" i="3"/>
  <c r="H81" i="3"/>
  <c r="H79" i="3"/>
  <c r="H73" i="3"/>
  <c r="H71" i="3"/>
  <c r="H69" i="3"/>
  <c r="H55" i="3"/>
  <c r="H53" i="3"/>
  <c r="H51" i="3"/>
  <c r="H47" i="3"/>
  <c r="H45" i="3"/>
  <c r="H43" i="3"/>
  <c r="H39" i="3"/>
  <c r="H37" i="3"/>
  <c r="H35" i="3"/>
  <c r="H31" i="3"/>
  <c r="H29" i="3"/>
  <c r="H27" i="3"/>
  <c r="H23" i="3"/>
  <c r="H21" i="3"/>
  <c r="H19" i="3"/>
  <c r="H15" i="3"/>
  <c r="H13" i="3"/>
  <c r="H11" i="3"/>
  <c r="N44" i="3" l="1"/>
  <c r="E16" i="4" s="1"/>
  <c r="P60" i="3"/>
  <c r="O60" i="3"/>
  <c r="N60" i="3"/>
  <c r="E20" i="4" s="1"/>
  <c r="P59" i="3"/>
  <c r="G19" i="4" s="1"/>
  <c r="O59" i="3"/>
  <c r="F19" i="4" s="1"/>
  <c r="N59" i="3"/>
  <c r="E19" i="4" s="1"/>
  <c r="N79" i="3" l="1"/>
  <c r="E23" i="4" s="1"/>
  <c r="P79" i="3"/>
  <c r="G23" i="4" s="1"/>
  <c r="N80" i="3"/>
  <c r="E24" i="4" s="1"/>
  <c r="P80" i="3"/>
  <c r="G24" i="4" s="1"/>
  <c r="N43" i="3"/>
  <c r="E15" i="4" s="1"/>
  <c r="P20" i="3"/>
  <c r="O20" i="3"/>
  <c r="P69" i="3"/>
  <c r="G22" i="4" s="1"/>
  <c r="O44" i="3"/>
  <c r="P44" i="3"/>
  <c r="G16" i="4" s="1"/>
  <c r="O43" i="3"/>
  <c r="F15" i="4" s="1"/>
  <c r="P43" i="3"/>
  <c r="G15" i="4" s="1"/>
  <c r="N104" i="3"/>
  <c r="E29" i="4" s="1"/>
  <c r="P129" i="3"/>
  <c r="G35" i="4" s="1"/>
  <c r="P130" i="3"/>
  <c r="G36" i="4" s="1"/>
  <c r="O129" i="3"/>
  <c r="F35" i="4" s="1"/>
  <c r="N130" i="3"/>
  <c r="E36" i="4" s="1"/>
  <c r="O130" i="3"/>
  <c r="F36" i="4" s="1"/>
  <c r="N129" i="3"/>
  <c r="E35" i="4" s="1"/>
  <c r="O19" i="3"/>
  <c r="F9" i="4" s="1"/>
  <c r="N20" i="3"/>
  <c r="E10" i="4" s="1"/>
  <c r="N19" i="3"/>
  <c r="E9" i="4" s="1"/>
  <c r="N11" i="3"/>
  <c r="E7" i="4" s="1"/>
  <c r="N12" i="3"/>
  <c r="E8" i="4" s="1"/>
  <c r="O11" i="3"/>
  <c r="F7" i="4" s="1"/>
  <c r="O69" i="3"/>
  <c r="F22" i="4" s="1"/>
  <c r="P4" i="3"/>
  <c r="G6" i="4" s="1"/>
  <c r="N145" i="3"/>
  <c r="E39" i="4" s="1"/>
  <c r="P36" i="3"/>
  <c r="G14" i="4" s="1"/>
  <c r="N36" i="3"/>
  <c r="E14" i="4" s="1"/>
  <c r="N105" i="3"/>
  <c r="E30" i="4" s="1"/>
  <c r="O80" i="3"/>
  <c r="O79" i="3"/>
  <c r="F23" i="4" s="1"/>
  <c r="N27" i="3"/>
  <c r="E11" i="4" s="1"/>
  <c r="O28" i="3"/>
  <c r="F12" i="4" s="1"/>
  <c r="P19" i="3"/>
  <c r="G9" i="4" s="1"/>
  <c r="O27" i="3" l="1"/>
  <c r="F11" i="4" s="1"/>
  <c r="N68" i="3"/>
  <c r="E21" i="4" s="1"/>
  <c r="O68" i="3"/>
  <c r="F21" i="4" s="1"/>
  <c r="N69" i="3"/>
  <c r="E22" i="4" s="1"/>
  <c r="O12" i="3"/>
  <c r="P12" i="3"/>
  <c r="P97" i="3"/>
  <c r="G28" i="4" s="1"/>
  <c r="P68" i="3"/>
  <c r="G21" i="4" s="1"/>
  <c r="P35" i="3"/>
  <c r="G13" i="4" s="1"/>
  <c r="P11" i="3"/>
  <c r="G7" i="4" s="1"/>
  <c r="P3" i="3"/>
  <c r="G5" i="4" s="1"/>
  <c r="N3" i="3"/>
  <c r="E5" i="4" s="1"/>
  <c r="O3" i="3"/>
  <c r="F5" i="4" s="1"/>
  <c r="N4" i="3"/>
  <c r="E6" i="4" s="1"/>
  <c r="O4" i="3"/>
  <c r="F6" i="4" s="1"/>
  <c r="O145" i="3"/>
  <c r="F39" i="4" s="1"/>
  <c r="O146" i="3"/>
  <c r="F40" i="4" s="1"/>
  <c r="O105" i="3"/>
  <c r="P105" i="3"/>
  <c r="G30" i="4" s="1"/>
  <c r="P104" i="3"/>
  <c r="G29" i="4" s="1"/>
  <c r="O104" i="3"/>
  <c r="F29" i="4" s="1"/>
  <c r="O35" i="3"/>
  <c r="F13" i="4" s="1"/>
  <c r="O36" i="3"/>
  <c r="F14" i="4" s="1"/>
  <c r="N35" i="3"/>
  <c r="E13" i="4" s="1"/>
  <c r="P27" i="3"/>
  <c r="G11" i="4" s="1"/>
  <c r="N28" i="3"/>
  <c r="E12" i="4" s="1"/>
  <c r="P28" i="3"/>
  <c r="G12" i="4" s="1"/>
  <c r="P137" i="3"/>
  <c r="G37" i="4" s="1"/>
  <c r="O138" i="3"/>
  <c r="P138" i="3"/>
  <c r="G38" i="4" s="1"/>
  <c r="O137" i="3"/>
  <c r="F37" i="4" s="1"/>
  <c r="N137" i="3"/>
  <c r="E37" i="4" s="1"/>
  <c r="N138" i="3"/>
  <c r="E38" i="4" s="1"/>
  <c r="P88" i="3"/>
  <c r="O87" i="3"/>
  <c r="F25" i="4" s="1"/>
  <c r="O88" i="3"/>
  <c r="N87" i="3"/>
  <c r="E25" i="4" s="1"/>
  <c r="N88" i="3"/>
  <c r="E26" i="4" s="1"/>
  <c r="P87" i="3"/>
  <c r="G25" i="4" s="1"/>
  <c r="O122" i="3"/>
  <c r="N122" i="3"/>
  <c r="E34" i="4" s="1"/>
  <c r="P121" i="3"/>
  <c r="G33" i="4" s="1"/>
  <c r="N121" i="3"/>
  <c r="E33" i="4" s="1"/>
  <c r="O121" i="3"/>
  <c r="F33" i="4" s="1"/>
  <c r="P122" i="3" a="1"/>
  <c r="P122" i="3" s="1"/>
  <c r="N114" i="3"/>
  <c r="E32" i="4" s="1"/>
  <c r="P114" i="3"/>
  <c r="G32" i="4" s="1"/>
  <c r="O114" i="3"/>
  <c r="P113" i="3"/>
  <c r="G31" i="4" s="1"/>
  <c r="O113" i="3"/>
  <c r="F31" i="4" s="1"/>
  <c r="N113" i="3"/>
  <c r="E31" i="4" s="1"/>
  <c r="P146" i="3"/>
  <c r="G40" i="4" s="1"/>
  <c r="N146" i="3"/>
  <c r="E40" i="4" s="1"/>
  <c r="P145" i="3"/>
  <c r="G39" i="4" s="1"/>
  <c r="O97" i="3"/>
  <c r="N97" i="3"/>
  <c r="E28" i="4" s="1"/>
  <c r="O96" i="3"/>
  <c r="F27" i="4" s="1"/>
  <c r="P96" i="3"/>
  <c r="G27" i="4" s="1"/>
  <c r="N96" i="3"/>
  <c r="E27" i="4" s="1"/>
  <c r="P52" i="3"/>
  <c r="G18" i="4" s="1"/>
  <c r="O51" i="3"/>
  <c r="F17" i="4" s="1"/>
  <c r="O52" i="3"/>
  <c r="P51" i="3"/>
  <c r="G17" i="4" s="1"/>
  <c r="N51" i="3"/>
  <c r="E17" i="4" s="1"/>
  <c r="N52" i="3"/>
  <c r="E18" i="4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<sst xmlns="http://schemas.openxmlformats.org/spreadsheetml/2006/main" count="492" uniqueCount="262">
  <si>
    <t>氏　　名</t>
    <rPh sb="0" eb="1">
      <t>シ</t>
    </rPh>
    <rPh sb="3" eb="4">
      <t>メイ</t>
    </rPh>
    <phoneticPr fontId="5"/>
  </si>
  <si>
    <t>支部</t>
    <rPh sb="0" eb="2">
      <t>シブ</t>
    </rPh>
    <phoneticPr fontId="5"/>
  </si>
  <si>
    <t>所　　属</t>
    <rPh sb="0" eb="1">
      <t>トコロ</t>
    </rPh>
    <rPh sb="3" eb="4">
      <t>ゾク</t>
    </rPh>
    <phoneticPr fontId="5"/>
  </si>
  <si>
    <t>勝率</t>
    <rPh sb="0" eb="2">
      <t>ショウリツ</t>
    </rPh>
    <phoneticPr fontId="5"/>
  </si>
  <si>
    <t>差</t>
    <rPh sb="0" eb="1">
      <t>サ</t>
    </rPh>
    <phoneticPr fontId="5"/>
  </si>
  <si>
    <t>順位</t>
    <rPh sb="0" eb="2">
      <t>ジュンイ</t>
    </rPh>
    <phoneticPr fontId="5"/>
  </si>
  <si>
    <t>埼玉</t>
  </si>
  <si>
    <t>宮城</t>
  </si>
  <si>
    <t>KEISPORTS</t>
  </si>
  <si>
    <t>神奈川</t>
  </si>
  <si>
    <t>せせらぎクラブ</t>
  </si>
  <si>
    <t>兵庫</t>
  </si>
  <si>
    <t>東京</t>
  </si>
  <si>
    <t>大阪</t>
  </si>
  <si>
    <t>東大阪市協会</t>
  </si>
  <si>
    <t>奈良</t>
  </si>
  <si>
    <t>和歌山</t>
  </si>
  <si>
    <t>兵庫</t>
    <rPh sb="0" eb="2">
      <t>ヒョウゴ</t>
    </rPh>
    <phoneticPr fontId="6"/>
  </si>
  <si>
    <t>川口I.S.C</t>
  </si>
  <si>
    <t>愛知</t>
  </si>
  <si>
    <t>稲門クラブ</t>
  </si>
  <si>
    <t>富士見市連盟</t>
  </si>
  <si>
    <t>千葉</t>
  </si>
  <si>
    <t>埼玉</t>
    <rPh sb="0" eb="2">
      <t>サイタマ</t>
    </rPh>
    <phoneticPr fontId="6"/>
  </si>
  <si>
    <t>朝霞市連盟</t>
  </si>
  <si>
    <t>加古川クラブ</t>
  </si>
  <si>
    <t>福岡</t>
  </si>
  <si>
    <t>熊本</t>
    <rPh sb="0" eb="2">
      <t>クマモト</t>
    </rPh>
    <phoneticPr fontId="6"/>
  </si>
  <si>
    <t>宇土クラブ</t>
  </si>
  <si>
    <t>JOHNNY'S</t>
  </si>
  <si>
    <t>群馬</t>
    <rPh sb="0" eb="2">
      <t>グンマ</t>
    </rPh>
    <phoneticPr fontId="6"/>
  </si>
  <si>
    <t>Palaistra</t>
  </si>
  <si>
    <t>岡山</t>
  </si>
  <si>
    <t>鬼ノ城クラブ</t>
  </si>
  <si>
    <t>Team　レジェンド</t>
  </si>
  <si>
    <t>門真市連盟</t>
  </si>
  <si>
    <t>長崎</t>
  </si>
  <si>
    <t>愛知</t>
    <rPh sb="0" eb="2">
      <t>アイチ</t>
    </rPh>
    <phoneticPr fontId="6"/>
  </si>
  <si>
    <t>奈良</t>
    <rPh sb="0" eb="2">
      <t>ナラ</t>
    </rPh>
    <phoneticPr fontId="6"/>
  </si>
  <si>
    <t>久留米クラブ</t>
  </si>
  <si>
    <t>桜クラブ</t>
  </si>
  <si>
    <t>鳥取</t>
  </si>
  <si>
    <t>小金原クラブ</t>
  </si>
  <si>
    <t>平野連盟</t>
  </si>
  <si>
    <t>４５歳　(１)</t>
    <rPh sb="2" eb="3">
      <t>サイ</t>
    </rPh>
    <phoneticPr fontId="1"/>
  </si>
  <si>
    <t>大分</t>
  </si>
  <si>
    <t>SBカワスミ</t>
  </si>
  <si>
    <t>春岡クラブ</t>
  </si>
  <si>
    <t>八尾市協会</t>
  </si>
  <si>
    <t>大阪狭山クラブ</t>
  </si>
  <si>
    <t>たちばなクラブ</t>
  </si>
  <si>
    <t>大田支部</t>
  </si>
  <si>
    <t>なかよしパンダクラブ</t>
  </si>
  <si>
    <t>維吹</t>
  </si>
  <si>
    <t>祖父江クラブ</t>
  </si>
  <si>
    <t>守山クラブ</t>
  </si>
  <si>
    <t>日岐 さゆり</t>
  </si>
  <si>
    <t>長野</t>
  </si>
  <si>
    <t>岡谷市協会</t>
  </si>
  <si>
    <t>中谷 かおり</t>
  </si>
  <si>
    <t>緑蔭クラブ</t>
  </si>
  <si>
    <t>旭クラブ</t>
  </si>
  <si>
    <t>島田 寿恵美</t>
  </si>
  <si>
    <t>所沢ペアート</t>
  </si>
  <si>
    <t>刈谷クラブ</t>
  </si>
  <si>
    <t>豊田自動織機</t>
  </si>
  <si>
    <t>音無クラブ</t>
  </si>
  <si>
    <t>山口 美詠子</t>
  </si>
  <si>
    <t>滋賀</t>
    <rPh sb="0" eb="2">
      <t>シガ</t>
    </rPh>
    <phoneticPr fontId="6"/>
  </si>
  <si>
    <t>滋賀２１クラブ</t>
  </si>
  <si>
    <t>明神台クラブ</t>
  </si>
  <si>
    <t>佐々木 直子</t>
  </si>
  <si>
    <t>天王町クラブ</t>
  </si>
  <si>
    <t>福田 江里子</t>
  </si>
  <si>
    <t>綾小路クラブ</t>
  </si>
  <si>
    <t>本山 奈緒子</t>
  </si>
  <si>
    <t>チームM's</t>
  </si>
  <si>
    <t>安岡 今日子</t>
  </si>
  <si>
    <t>松原 知世恵</t>
  </si>
  <si>
    <t>奈良クラブ</t>
  </si>
  <si>
    <t>高田商ＯＢクラブ</t>
  </si>
  <si>
    <t>練馬ソフト</t>
  </si>
  <si>
    <t>春日井クラブ</t>
  </si>
  <si>
    <t>けやきクラブ</t>
  </si>
  <si>
    <t>愛好会クラブ</t>
  </si>
  <si>
    <t>都筑 裕美子</t>
  </si>
  <si>
    <t>豊田TeamYUKARI</t>
  </si>
  <si>
    <t>TEAM036RAI</t>
  </si>
  <si>
    <t>Ｔ・Ｍクラブ</t>
  </si>
  <si>
    <t>神奈川</t>
    <rPh sb="0" eb="3">
      <t>カナガワ</t>
    </rPh>
    <phoneticPr fontId="6"/>
  </si>
  <si>
    <t>田中 加代子</t>
  </si>
  <si>
    <t>レディース鳥取</t>
  </si>
  <si>
    <t>三木クラブ</t>
  </si>
  <si>
    <t>佐々木 俊夫</t>
  </si>
  <si>
    <t>坂戸</t>
  </si>
  <si>
    <t>三鷹軟庭クラブ</t>
  </si>
  <si>
    <t>佐屋クラブ</t>
  </si>
  <si>
    <t>知久馬 寛子</t>
  </si>
  <si>
    <t>鳥取</t>
    <rPh sb="0" eb="2">
      <t>トットリ</t>
    </rPh>
    <phoneticPr fontId="6"/>
  </si>
  <si>
    <t>カナダホーム</t>
  </si>
  <si>
    <t>所沢ペアートクラブ</t>
  </si>
  <si>
    <t>小平 さおり</t>
  </si>
  <si>
    <t>みのわ協会</t>
  </si>
  <si>
    <t>淀澤 真由美</t>
  </si>
  <si>
    <t>藤井寺市連盟</t>
  </si>
  <si>
    <t>大島 美津代</t>
  </si>
  <si>
    <t>堺ミルフィーズ</t>
  </si>
  <si>
    <t>菊石クラブ</t>
  </si>
  <si>
    <t>市川クラブ</t>
  </si>
  <si>
    <t>小平クラブ</t>
  </si>
  <si>
    <t>葛飾クラブ</t>
  </si>
  <si>
    <t>小森 由起子</t>
  </si>
  <si>
    <t>千種クラブ</t>
  </si>
  <si>
    <t>芦屋クラブ</t>
  </si>
  <si>
    <t>淡路クラブ</t>
  </si>
  <si>
    <t>日本製鉄大分</t>
  </si>
  <si>
    <t>知立連盟</t>
  </si>
  <si>
    <t>松川 香奈子</t>
  </si>
  <si>
    <t>横井 恵美子</t>
  </si>
  <si>
    <t>滋賀</t>
  </si>
  <si>
    <t>滋賀21クラブ</t>
  </si>
  <si>
    <t>なかよしクラブ</t>
  </si>
  <si>
    <t>石川</t>
  </si>
  <si>
    <t>兼六クラブ</t>
  </si>
  <si>
    <t>加藤木 かずみ</t>
  </si>
  <si>
    <t>冨田 麻里子</t>
  </si>
  <si>
    <t>神戸山手クラブ</t>
  </si>
  <si>
    <t>青葉クラブ</t>
  </si>
  <si>
    <t>Ｉ－ＷＡクラブ</t>
  </si>
  <si>
    <t>北海道</t>
  </si>
  <si>
    <t>M1・1クラブ</t>
  </si>
  <si>
    <t>ウィズ旭川</t>
  </si>
  <si>
    <t>西崎 美和子</t>
  </si>
  <si>
    <t>美原レインボー</t>
  </si>
  <si>
    <t>和泉BMC</t>
  </si>
  <si>
    <t>川越FTC</t>
  </si>
  <si>
    <t>堂上 真由子</t>
  </si>
  <si>
    <t>伊都協会</t>
  </si>
  <si>
    <t>北村 美永子</t>
  </si>
  <si>
    <t>豊田 亜希子</t>
  </si>
  <si>
    <t>４５歳　(２)</t>
    <rPh sb="2" eb="3">
      <t>サイ</t>
    </rPh>
    <phoneticPr fontId="1"/>
  </si>
  <si>
    <t>浦川　真紀</t>
    <phoneticPr fontId="1"/>
  </si>
  <si>
    <t>木津　大幸</t>
    <phoneticPr fontId="1"/>
  </si>
  <si>
    <t>土屋　明美</t>
    <phoneticPr fontId="1"/>
  </si>
  <si>
    <t>関谷　　貢</t>
    <phoneticPr fontId="1"/>
  </si>
  <si>
    <t>辰巳　智子</t>
    <phoneticPr fontId="1"/>
  </si>
  <si>
    <t>山西　浩之</t>
    <phoneticPr fontId="1"/>
  </si>
  <si>
    <t>服部　佳雄</t>
    <phoneticPr fontId="1"/>
  </si>
  <si>
    <t>片山　晶子</t>
    <phoneticPr fontId="1"/>
  </si>
  <si>
    <t>橋本　好貴</t>
    <phoneticPr fontId="1"/>
  </si>
  <si>
    <t>大塚　真紀</t>
    <phoneticPr fontId="1"/>
  </si>
  <si>
    <t>戸島　　亮</t>
    <phoneticPr fontId="1"/>
  </si>
  <si>
    <t>戸島　真澄</t>
    <phoneticPr fontId="1"/>
  </si>
  <si>
    <t>久保　陽子</t>
    <phoneticPr fontId="1"/>
  </si>
  <si>
    <t>谷　　弘樹</t>
    <phoneticPr fontId="1"/>
  </si>
  <si>
    <t>伊藤　弘美</t>
    <phoneticPr fontId="1"/>
  </si>
  <si>
    <t>酒向　克昌</t>
    <phoneticPr fontId="1"/>
  </si>
  <si>
    <t>矢澤　裕之</t>
    <phoneticPr fontId="1"/>
  </si>
  <si>
    <t>松田　孔司</t>
    <phoneticPr fontId="1"/>
  </si>
  <si>
    <t>鈴木　　司</t>
    <phoneticPr fontId="1"/>
  </si>
  <si>
    <t>宮里　妙子</t>
    <phoneticPr fontId="1"/>
  </si>
  <si>
    <t>宮里　康成</t>
    <phoneticPr fontId="1"/>
  </si>
  <si>
    <t>田中　　肇</t>
    <phoneticPr fontId="1"/>
  </si>
  <si>
    <t>倉本　和広</t>
    <phoneticPr fontId="1"/>
  </si>
  <si>
    <t>浜辺　真弓</t>
    <phoneticPr fontId="1"/>
  </si>
  <si>
    <t>杉澤　義徳</t>
    <phoneticPr fontId="1"/>
  </si>
  <si>
    <t>奥村　陸矢</t>
    <phoneticPr fontId="1"/>
  </si>
  <si>
    <t>深井　正憲</t>
    <phoneticPr fontId="1"/>
  </si>
  <si>
    <t>嶋田　秀樹</t>
    <phoneticPr fontId="1"/>
  </si>
  <si>
    <t>松原　豊広</t>
    <phoneticPr fontId="1"/>
  </si>
  <si>
    <t>矢野　恵子</t>
    <phoneticPr fontId="1"/>
  </si>
  <si>
    <t>矢野　哲次</t>
    <phoneticPr fontId="1"/>
  </si>
  <si>
    <t>高橋　　寛</t>
    <phoneticPr fontId="1"/>
  </si>
  <si>
    <t>井上　朋子</t>
    <phoneticPr fontId="1"/>
  </si>
  <si>
    <t>川端　優紀</t>
    <phoneticPr fontId="1"/>
  </si>
  <si>
    <t>室谷　洋平</t>
    <phoneticPr fontId="1"/>
  </si>
  <si>
    <t>名越　　恵</t>
    <phoneticPr fontId="1"/>
  </si>
  <si>
    <t>名越　以喜</t>
    <phoneticPr fontId="1"/>
  </si>
  <si>
    <t>鳥毛　　修</t>
    <phoneticPr fontId="1"/>
  </si>
  <si>
    <t>本山　雄介</t>
    <phoneticPr fontId="1"/>
  </si>
  <si>
    <t>原田　愛子</t>
    <phoneticPr fontId="1"/>
  </si>
  <si>
    <t>小林　　宗</t>
    <phoneticPr fontId="1"/>
  </si>
  <si>
    <t>山本　　愛</t>
    <phoneticPr fontId="1"/>
  </si>
  <si>
    <t>広島　孝範</t>
    <phoneticPr fontId="1"/>
  </si>
  <si>
    <t>前田　仁美</t>
    <phoneticPr fontId="1"/>
  </si>
  <si>
    <t>山田　博義</t>
    <phoneticPr fontId="1"/>
  </si>
  <si>
    <t>橋本　綾子</t>
    <phoneticPr fontId="1"/>
  </si>
  <si>
    <t>河口　琢哉</t>
    <phoneticPr fontId="1"/>
  </si>
  <si>
    <t>福井　崇文</t>
    <phoneticPr fontId="1"/>
  </si>
  <si>
    <t>小宮　利枝</t>
    <phoneticPr fontId="1"/>
  </si>
  <si>
    <t>竹澤　拡子</t>
    <phoneticPr fontId="1"/>
  </si>
  <si>
    <t>諏訪　徳男</t>
    <phoneticPr fontId="1"/>
  </si>
  <si>
    <t>宝川　　康</t>
    <phoneticPr fontId="1"/>
  </si>
  <si>
    <t>高野　優子</t>
    <phoneticPr fontId="1"/>
  </si>
  <si>
    <t>小平　圭亮</t>
    <phoneticPr fontId="1"/>
  </si>
  <si>
    <t>寺井　　誠</t>
    <phoneticPr fontId="1"/>
  </si>
  <si>
    <t>大釜　芳英</t>
    <phoneticPr fontId="1"/>
  </si>
  <si>
    <t>伊藤　剛史</t>
    <phoneticPr fontId="1"/>
  </si>
  <si>
    <t>太田　理枝</t>
    <phoneticPr fontId="1"/>
  </si>
  <si>
    <t>加藤　美雪</t>
    <phoneticPr fontId="1"/>
  </si>
  <si>
    <t>古川　　敦</t>
    <phoneticPr fontId="1"/>
  </si>
  <si>
    <t>小山　慎二</t>
    <phoneticPr fontId="1"/>
  </si>
  <si>
    <t>三宅　一美</t>
    <phoneticPr fontId="1"/>
  </si>
  <si>
    <t>小森　裕之</t>
    <phoneticPr fontId="1"/>
  </si>
  <si>
    <t>石川　朋恵</t>
    <phoneticPr fontId="1"/>
  </si>
  <si>
    <t>吉川　保孝</t>
    <phoneticPr fontId="1"/>
  </si>
  <si>
    <t>村谷　直喜</t>
    <phoneticPr fontId="1"/>
  </si>
  <si>
    <t>山田　享代</t>
    <phoneticPr fontId="1"/>
  </si>
  <si>
    <t>堀内　　聡</t>
    <phoneticPr fontId="1"/>
  </si>
  <si>
    <t>大田　真史</t>
    <phoneticPr fontId="1"/>
  </si>
  <si>
    <t>加藤木　敦</t>
    <phoneticPr fontId="1"/>
  </si>
  <si>
    <t>堀口　恵悟</t>
    <phoneticPr fontId="1"/>
  </si>
  <si>
    <t>堀口　夏子</t>
    <phoneticPr fontId="1"/>
  </si>
  <si>
    <t>川西　克治</t>
    <phoneticPr fontId="1"/>
  </si>
  <si>
    <t>早瀬　静子</t>
    <phoneticPr fontId="1"/>
  </si>
  <si>
    <t>山田　丈生</t>
    <phoneticPr fontId="1"/>
  </si>
  <si>
    <t>坂　　直樹</t>
    <phoneticPr fontId="1"/>
  </si>
  <si>
    <t>落合　玲子</t>
    <phoneticPr fontId="1"/>
  </si>
  <si>
    <t>藤田　義嗣</t>
    <phoneticPr fontId="1"/>
  </si>
  <si>
    <t>橋本　　操</t>
    <phoneticPr fontId="1"/>
  </si>
  <si>
    <t>三浦　充晴</t>
    <phoneticPr fontId="1"/>
  </si>
  <si>
    <t>三浦　由加</t>
    <phoneticPr fontId="1"/>
  </si>
  <si>
    <t>西崎　　剛</t>
    <phoneticPr fontId="1"/>
  </si>
  <si>
    <t>藤谷　瑞穂</t>
    <phoneticPr fontId="1"/>
  </si>
  <si>
    <t>藤谷　光章</t>
    <phoneticPr fontId="1"/>
  </si>
  <si>
    <t>石森　慶哉</t>
    <phoneticPr fontId="1"/>
  </si>
  <si>
    <t>北村　光也</t>
    <phoneticPr fontId="1"/>
  </si>
  <si>
    <t>松川　　臣</t>
    <phoneticPr fontId="1"/>
  </si>
  <si>
    <t>４５歳の部　決勝トーナメント</t>
    <rPh sb="2" eb="3">
      <t>サイ</t>
    </rPh>
    <rPh sb="4" eb="5">
      <t>ブ</t>
    </rPh>
    <rPh sb="6" eb="8">
      <t>ケッショウ</t>
    </rPh>
    <phoneticPr fontId="10"/>
  </si>
  <si>
    <t>ブロック</t>
    <phoneticPr fontId="10"/>
  </si>
  <si>
    <t>順位</t>
    <rPh sb="0" eb="2">
      <t>ジュンイ</t>
    </rPh>
    <phoneticPr fontId="10"/>
  </si>
  <si>
    <t>ペア名</t>
    <rPh sb="2" eb="3">
      <t>メイ</t>
    </rPh>
    <phoneticPr fontId="10"/>
  </si>
  <si>
    <t>所　属</t>
    <rPh sb="0" eb="1">
      <t>トコロ</t>
    </rPh>
    <rPh sb="2" eb="3">
      <t>ゾク</t>
    </rPh>
    <phoneticPr fontId="10"/>
  </si>
  <si>
    <t>1ブロック</t>
    <rPh sb="0" eb="2">
      <t>イッパン</t>
    </rPh>
    <rPh sb="3" eb="4">
      <t>ブ</t>
    </rPh>
    <phoneticPr fontId="10"/>
  </si>
  <si>
    <t>１位</t>
    <rPh sb="1" eb="2">
      <t>イ</t>
    </rPh>
    <phoneticPr fontId="10"/>
  </si>
  <si>
    <t>２ブロック</t>
    <phoneticPr fontId="10"/>
  </si>
  <si>
    <t>３ブロック</t>
  </si>
  <si>
    <t>４ブロック</t>
  </si>
  <si>
    <t>５ブロック</t>
  </si>
  <si>
    <t>６ブロック</t>
  </si>
  <si>
    <t>７ブロック</t>
  </si>
  <si>
    <t>８ブロック</t>
  </si>
  <si>
    <t>９ブロック</t>
  </si>
  <si>
    <t>１０ブロック</t>
  </si>
  <si>
    <t>１１ブロック</t>
  </si>
  <si>
    <t>１２ブロック</t>
  </si>
  <si>
    <t>１３ブロック</t>
  </si>
  <si>
    <t>１４ブロック</t>
  </si>
  <si>
    <t>１５ブロック</t>
  </si>
  <si>
    <t>１６ブロック</t>
  </si>
  <si>
    <t>１７ブロック</t>
  </si>
  <si>
    <t>１８ブロック</t>
  </si>
  <si>
    <t>1位</t>
    <rPh sb="1" eb="2">
      <t>イ</t>
    </rPh>
    <phoneticPr fontId="10"/>
  </si>
  <si>
    <t>R</t>
    <phoneticPr fontId="1"/>
  </si>
  <si>
    <t>④</t>
    <phoneticPr fontId="1"/>
  </si>
  <si>
    <t>④</t>
    <phoneticPr fontId="1"/>
  </si>
  <si>
    <t>④</t>
    <phoneticPr fontId="1"/>
  </si>
  <si>
    <t>王寺ソフトテニスクラブ</t>
    <rPh sb="0" eb="2">
      <t>オウジ</t>
    </rPh>
    <phoneticPr fontId="1"/>
  </si>
  <si>
    <t>生駒市ST協会</t>
    <rPh sb="0" eb="3">
      <t>イコマシ</t>
    </rPh>
    <rPh sb="5" eb="7">
      <t>キョウカイ</t>
    </rPh>
    <phoneticPr fontId="1"/>
  </si>
  <si>
    <t>2/2</t>
  </si>
  <si>
    <t>1/2</t>
  </si>
  <si>
    <t>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</si>
</sst>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3"/>
      <name val="UD デジタル 教科書体 NK-R"/>
      <family val="1"/>
      <charset val="128"/>
    </font>
    <font>
      <sz val="6"/>
      <color theme="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6"/>
      <name val="ＭＳ Ｐゴシック"/>
      <family val="3"/>
    </font>
    <font>
      <sz val="10"/>
      <name val="UD デジタル 教科書体 NK-R"/>
      <family val="1"/>
      <charset val="128"/>
    </font>
    <font>
      <sz val="11"/>
      <color theme="0"/>
      <name val="UD デジタル 教科書体 NK-R"/>
      <family val="1"/>
      <charset val="128"/>
    </font>
    <font>
      <b/>
      <sz val="10"/>
      <color rgb="FFFF0000"/>
      <name val="UD デジタル 教科書体 NK-R"/>
      <family val="1"/>
      <charset val="128"/>
    </font>
    <font>
      <b/>
      <sz val="10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thin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2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0" xfId="0" applyFont="1" applyAlignment="1"/>
    <xf numFmtId="0" fontId="8" fillId="0" borderId="21" xfId="0" applyFont="1" applyBorder="1" applyAlignment="1"/>
    <xf numFmtId="0" fontId="11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distributed" vertical="center" justifyLastLine="1"/>
    </xf>
    <xf numFmtId="0" fontId="11" fillId="0" borderId="23" xfId="0" applyFont="1" applyBorder="1" applyAlignment="1">
      <alignment horizontal="distributed" vertical="center" justifyLastLine="1"/>
    </xf>
    <xf numFmtId="0" fontId="12" fillId="0" borderId="0" xfId="0" applyFont="1" applyAlignment="1"/>
    <xf numFmtId="0" fontId="9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15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3" fillId="0" borderId="24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47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54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9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58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37" xfId="0" quotePrefix="1" applyFont="1" applyBorder="1" applyAlignment="1">
      <alignment horizontal="center" vertical="center"/>
    </xf>
    <xf numFmtId="0" fontId="13" fillId="0" borderId="38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22" xfId="0" applyFont="1" applyBorder="1">
      <alignment vertical="center"/>
    </xf>
    <xf numFmtId="0" fontId="13" fillId="0" borderId="31" xfId="0" applyFont="1" applyBorder="1">
      <alignment vertical="center"/>
    </xf>
    <xf numFmtId="0" fontId="13" fillId="0" borderId="23" xfId="0" applyFont="1" applyBorder="1">
      <alignment vertical="center"/>
    </xf>
    <xf numFmtId="0" fontId="11" fillId="0" borderId="22" xfId="0" applyFont="1" applyBorder="1" applyAlignment="1">
      <alignment horizontal="center" vertical="center" justifyLastLine="1"/>
    </xf>
    <xf numFmtId="0" fontId="11" fillId="0" borderId="23" xfId="0" applyFont="1" applyBorder="1" applyAlignment="1">
      <alignment horizontal="center" vertical="center" justifyLastLine="1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1E314-312B-45FD-9AF5-2275C172BF46}">
  <sheetPr>
    <tabColor rgb="FFFFFF00"/>
  </sheetPr>
  <dimension ref="A1:Q154"/>
  <sheetViews>
    <sheetView topLeftCell="A35" workbookViewId="0">
      <selection activeCell="K65" sqref="K65:K66"/>
    </sheetView>
  </sheetViews>
  <sheetFormatPr defaultColWidth="8.59765625" defaultRowHeight="14.4" x14ac:dyDescent="0.45"/>
  <cols>
    <col min="1" max="1" width="4.59765625" style="11" customWidth="1"/>
    <col min="2" max="2" width="13.09765625" style="11" customWidth="1"/>
    <col min="3" max="3" width="9" style="11" customWidth="1"/>
    <col min="4" max="4" width="17.59765625" style="11" customWidth="1"/>
    <col min="5" max="11" width="6.09765625" style="11" customWidth="1"/>
    <col min="12" max="16384" width="8.59765625" style="11"/>
  </cols>
  <sheetData>
    <row r="1" spans="1:16" s="1" customFormat="1" ht="20.399999999999999" customHeight="1" x14ac:dyDescent="0.3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6" s="1" customFormat="1" ht="10.35" customHeight="1" x14ac:dyDescent="0.3">
      <c r="A2" s="7">
        <v>1</v>
      </c>
      <c r="B2" s="14" t="s">
        <v>0</v>
      </c>
      <c r="C2" s="8" t="s">
        <v>1</v>
      </c>
      <c r="D2" s="15" t="s">
        <v>2</v>
      </c>
      <c r="E2" s="34">
        <v>1</v>
      </c>
      <c r="F2" s="24">
        <v>2</v>
      </c>
      <c r="G2" s="25">
        <v>3</v>
      </c>
      <c r="H2" s="34" t="s">
        <v>3</v>
      </c>
      <c r="I2" s="24" t="s">
        <v>4</v>
      </c>
      <c r="J2" s="25" t="s">
        <v>5</v>
      </c>
      <c r="K2" s="4"/>
      <c r="M2" s="27">
        <v>10</v>
      </c>
    </row>
    <row r="3" spans="1:16" s="1" customFormat="1" ht="10.35" customHeight="1" x14ac:dyDescent="0.3">
      <c r="A3" s="84">
        <v>1</v>
      </c>
      <c r="B3" s="16" t="s">
        <v>141</v>
      </c>
      <c r="C3" s="12" t="s">
        <v>27</v>
      </c>
      <c r="D3" s="17" t="s">
        <v>28</v>
      </c>
      <c r="E3" s="92"/>
      <c r="F3" s="90" t="s">
        <v>254</v>
      </c>
      <c r="G3" s="75" t="s">
        <v>254</v>
      </c>
      <c r="H3" s="99" t="s">
        <v>259</v>
      </c>
      <c r="I3" s="102"/>
      <c r="J3" s="75">
        <v>1</v>
      </c>
      <c r="K3" s="5"/>
      <c r="M3" s="27">
        <v>11</v>
      </c>
      <c r="N3" s="28" t="str">
        <f>IF(J3=1,B3,IF(J5=1,B5,IF(J7=1,B7,"")))</f>
        <v>浦川　真紀</v>
      </c>
      <c r="O3" s="28" t="str">
        <f>IF(J3=1,C3,IF(J5=1,C5,IF(J7=1,C7,"")))</f>
        <v>熊本</v>
      </c>
      <c r="P3" s="28" t="str">
        <f>IF(J3=1,D3,IF(J5=1,D5,IF(J7=1,D7,"")))</f>
        <v>宇土クラブ</v>
      </c>
    </row>
    <row r="4" spans="1:16" s="1" customFormat="1" ht="10.35" customHeight="1" x14ac:dyDescent="0.3">
      <c r="A4" s="85"/>
      <c r="B4" s="18" t="s">
        <v>142</v>
      </c>
      <c r="C4" s="13" t="s">
        <v>45</v>
      </c>
      <c r="D4" s="19" t="s">
        <v>46</v>
      </c>
      <c r="E4" s="93"/>
      <c r="F4" s="91"/>
      <c r="G4" s="76"/>
      <c r="H4" s="100"/>
      <c r="I4" s="104"/>
      <c r="J4" s="76"/>
      <c r="K4" s="5"/>
      <c r="M4" s="27">
        <v>12</v>
      </c>
      <c r="N4" s="28" t="str">
        <f>IF(J3=1,B4,IF(J5=1,B6,IF(J7=1,B8,"")))</f>
        <v>木津　大幸</v>
      </c>
      <c r="O4" s="28" t="str">
        <f>IF(J3=1,C4,IF(J5=1,C6,IF(J7=1,C8,"")))</f>
        <v>大分</v>
      </c>
      <c r="P4" s="28" t="str">
        <f>IF(J3=1,D4,IF(J5=1,D6,IF(J7=1,D8,"")))</f>
        <v>SBカワスミ</v>
      </c>
    </row>
    <row r="5" spans="1:16" s="1" customFormat="1" ht="10.35" customHeight="1" x14ac:dyDescent="0.3">
      <c r="A5" s="84">
        <v>2</v>
      </c>
      <c r="B5" s="16" t="s">
        <v>143</v>
      </c>
      <c r="C5" s="77" t="s">
        <v>19</v>
      </c>
      <c r="D5" s="17" t="s">
        <v>47</v>
      </c>
      <c r="E5" s="86">
        <v>1</v>
      </c>
      <c r="F5" s="88"/>
      <c r="G5" s="75" t="s">
        <v>254</v>
      </c>
      <c r="H5" s="86" t="s">
        <v>260</v>
      </c>
      <c r="I5" s="102"/>
      <c r="J5" s="75">
        <v>2</v>
      </c>
      <c r="K5" s="5"/>
      <c r="M5" s="27">
        <v>13</v>
      </c>
      <c r="N5" s="27"/>
      <c r="O5" s="27"/>
      <c r="P5" s="27"/>
    </row>
    <row r="6" spans="1:16" s="1" customFormat="1" ht="10.35" customHeight="1" x14ac:dyDescent="0.3">
      <c r="A6" s="85"/>
      <c r="B6" s="18" t="s">
        <v>144</v>
      </c>
      <c r="C6" s="82"/>
      <c r="D6" s="19" t="s">
        <v>40</v>
      </c>
      <c r="E6" s="87"/>
      <c r="F6" s="89"/>
      <c r="G6" s="76"/>
      <c r="H6" s="87"/>
      <c r="I6" s="104"/>
      <c r="J6" s="76"/>
      <c r="K6" s="10"/>
      <c r="M6" s="27">
        <v>14</v>
      </c>
      <c r="N6" s="27"/>
      <c r="O6" s="27"/>
      <c r="P6" s="27"/>
    </row>
    <row r="7" spans="1:16" s="1" customFormat="1" ht="10.35" customHeight="1" x14ac:dyDescent="0.3">
      <c r="A7" s="84">
        <v>3</v>
      </c>
      <c r="B7" s="20" t="s">
        <v>145</v>
      </c>
      <c r="C7" s="77" t="s">
        <v>13</v>
      </c>
      <c r="D7" s="21" t="s">
        <v>48</v>
      </c>
      <c r="E7" s="86">
        <v>1</v>
      </c>
      <c r="F7" s="90">
        <v>1</v>
      </c>
      <c r="G7" s="97"/>
      <c r="H7" s="86" t="s">
        <v>261</v>
      </c>
      <c r="I7" s="102"/>
      <c r="J7" s="75">
        <v>3</v>
      </c>
      <c r="K7" s="5"/>
      <c r="M7" s="27">
        <v>15</v>
      </c>
      <c r="N7" s="27"/>
      <c r="O7" s="27"/>
      <c r="P7" s="27"/>
    </row>
    <row r="8" spans="1:16" s="1" customFormat="1" ht="10.35" customHeight="1" x14ac:dyDescent="0.3">
      <c r="A8" s="94"/>
      <c r="B8" s="22" t="s">
        <v>146</v>
      </c>
      <c r="C8" s="78"/>
      <c r="D8" s="23" t="s">
        <v>49</v>
      </c>
      <c r="E8" s="95"/>
      <c r="F8" s="96"/>
      <c r="G8" s="98"/>
      <c r="H8" s="95"/>
      <c r="I8" s="103"/>
      <c r="J8" s="81"/>
      <c r="K8" s="5"/>
      <c r="M8" s="27">
        <v>16</v>
      </c>
      <c r="N8" s="27"/>
      <c r="O8" s="27"/>
      <c r="P8" s="27"/>
    </row>
    <row r="9" spans="1:16" s="1" customFormat="1" ht="7.35" customHeight="1" x14ac:dyDescent="0.3">
      <c r="A9" s="4"/>
      <c r="B9" s="4"/>
      <c r="C9" s="4"/>
      <c r="D9" s="4"/>
      <c r="E9" s="5"/>
      <c r="F9" s="5"/>
      <c r="G9" s="5"/>
      <c r="H9" s="5"/>
      <c r="I9" s="5"/>
      <c r="J9" s="5"/>
      <c r="K9" s="5"/>
      <c r="M9" s="27">
        <v>17</v>
      </c>
    </row>
    <row r="10" spans="1:16" s="1" customFormat="1" ht="10.35" customHeight="1" x14ac:dyDescent="0.3">
      <c r="A10" s="7">
        <v>2</v>
      </c>
      <c r="B10" s="14" t="s">
        <v>0</v>
      </c>
      <c r="C10" s="8" t="s">
        <v>1</v>
      </c>
      <c r="D10" s="15" t="s">
        <v>2</v>
      </c>
      <c r="E10" s="34">
        <v>4</v>
      </c>
      <c r="F10" s="24">
        <v>5</v>
      </c>
      <c r="G10" s="25">
        <v>6</v>
      </c>
      <c r="H10" s="34" t="s">
        <v>3</v>
      </c>
      <c r="I10" s="24" t="s">
        <v>4</v>
      </c>
      <c r="J10" s="25" t="s">
        <v>5</v>
      </c>
      <c r="K10" s="5"/>
      <c r="M10" s="27">
        <v>20</v>
      </c>
    </row>
    <row r="11" spans="1:16" s="1" customFormat="1" ht="10.35" customHeight="1" x14ac:dyDescent="0.3">
      <c r="A11" s="84">
        <v>4</v>
      </c>
      <c r="B11" s="16" t="s">
        <v>147</v>
      </c>
      <c r="C11" s="77" t="s">
        <v>32</v>
      </c>
      <c r="D11" s="79" t="s">
        <v>33</v>
      </c>
      <c r="E11" s="92"/>
      <c r="F11" s="90" t="s">
        <v>254</v>
      </c>
      <c r="G11" s="75" t="s">
        <v>254</v>
      </c>
      <c r="H11" s="99" t="str">
        <f>COUNTIF(E11:G12,"④")&amp;"/"&amp;2</f>
        <v>2/2</v>
      </c>
      <c r="I11" s="102"/>
      <c r="J11" s="75">
        <v>1</v>
      </c>
      <c r="K11" s="5"/>
      <c r="M11" s="27">
        <v>21</v>
      </c>
      <c r="N11" s="28" t="str">
        <f>IF(J11=1,B11,IF(J13=1,B13,IF(J15=1,B15,"")))</f>
        <v>服部　佳雄</v>
      </c>
      <c r="O11" s="28" t="str">
        <f>IF(J11=1,C11,IF(J13=1,C13,IF(J15=1,C15,"")))</f>
        <v>岡山</v>
      </c>
      <c r="P11" s="28" t="str">
        <f>IF(J11=1,D11,IF(J13=1,D13,IF(J15=1,D15,"")))</f>
        <v>鬼ノ城クラブ</v>
      </c>
    </row>
    <row r="12" spans="1:16" s="1" customFormat="1" ht="10.35" customHeight="1" x14ac:dyDescent="0.3">
      <c r="A12" s="85"/>
      <c r="B12" s="18" t="s">
        <v>148</v>
      </c>
      <c r="C12" s="82"/>
      <c r="D12" s="83"/>
      <c r="E12" s="93"/>
      <c r="F12" s="91"/>
      <c r="G12" s="76"/>
      <c r="H12" s="100"/>
      <c r="I12" s="104"/>
      <c r="J12" s="76"/>
      <c r="K12" s="5"/>
      <c r="M12" s="27">
        <v>22</v>
      </c>
      <c r="N12" s="28" t="str">
        <f>IF(J11=1,B12,IF(J13=1,B14,IF(J15=1,B16,"")))</f>
        <v>片山　晶子</v>
      </c>
      <c r="O12" s="28" t="str">
        <f>IF(J11=1,C11,IF(J13=1,C14,IF(J15=1,C16,"")))</f>
        <v>岡山</v>
      </c>
      <c r="P12" s="28" t="str">
        <f>IF(J11=1,D11,IF(J13=1,D14,IF(J15=1,D16,"")))</f>
        <v>鬼ノ城クラブ</v>
      </c>
    </row>
    <row r="13" spans="1:16" s="1" customFormat="1" ht="10.35" customHeight="1" x14ac:dyDescent="0.3">
      <c r="A13" s="84">
        <v>5</v>
      </c>
      <c r="B13" s="16" t="s">
        <v>149</v>
      </c>
      <c r="C13" s="77" t="s">
        <v>12</v>
      </c>
      <c r="D13" s="17" t="s">
        <v>50</v>
      </c>
      <c r="E13" s="86">
        <v>3</v>
      </c>
      <c r="F13" s="88"/>
      <c r="G13" s="75" t="s">
        <v>254</v>
      </c>
      <c r="H13" s="86" t="str">
        <f t="shared" ref="H13" si="0">COUNTIF(E13:G14,"④")&amp;"/"&amp;2</f>
        <v>1/2</v>
      </c>
      <c r="I13" s="102"/>
      <c r="J13" s="75">
        <v>2</v>
      </c>
      <c r="K13" s="5"/>
      <c r="M13" s="27">
        <v>23</v>
      </c>
      <c r="N13" s="27"/>
      <c r="O13" s="27"/>
      <c r="P13" s="27"/>
    </row>
    <row r="14" spans="1:16" s="1" customFormat="1" ht="10.35" customHeight="1" x14ac:dyDescent="0.3">
      <c r="A14" s="85"/>
      <c r="B14" s="18" t="s">
        <v>150</v>
      </c>
      <c r="C14" s="82"/>
      <c r="D14" s="19" t="s">
        <v>51</v>
      </c>
      <c r="E14" s="87"/>
      <c r="F14" s="89"/>
      <c r="G14" s="76"/>
      <c r="H14" s="87"/>
      <c r="I14" s="104"/>
      <c r="J14" s="76"/>
      <c r="K14" s="5"/>
      <c r="M14" s="27">
        <v>24</v>
      </c>
      <c r="N14" s="27"/>
      <c r="O14" s="27"/>
      <c r="P14" s="27"/>
    </row>
    <row r="15" spans="1:16" s="1" customFormat="1" ht="10.35" customHeight="1" x14ac:dyDescent="0.3">
      <c r="A15" s="84">
        <v>6</v>
      </c>
      <c r="B15" s="20" t="s">
        <v>151</v>
      </c>
      <c r="C15" s="77" t="s">
        <v>15</v>
      </c>
      <c r="D15" s="79" t="s">
        <v>52</v>
      </c>
      <c r="E15" s="86">
        <v>1</v>
      </c>
      <c r="F15" s="90">
        <v>2</v>
      </c>
      <c r="G15" s="97"/>
      <c r="H15" s="86" t="str">
        <f t="shared" ref="H15" si="1">COUNTIF(E15:G16,"④")&amp;"/"&amp;2</f>
        <v>0/2</v>
      </c>
      <c r="I15" s="102"/>
      <c r="J15" s="75">
        <v>3</v>
      </c>
      <c r="K15" s="5"/>
      <c r="M15" s="27">
        <v>25</v>
      </c>
      <c r="N15" s="27"/>
      <c r="O15" s="27"/>
      <c r="P15" s="27"/>
    </row>
    <row r="16" spans="1:16" s="1" customFormat="1" ht="10.35" customHeight="1" x14ac:dyDescent="0.3">
      <c r="A16" s="94"/>
      <c r="B16" s="22" t="s">
        <v>152</v>
      </c>
      <c r="C16" s="78"/>
      <c r="D16" s="80"/>
      <c r="E16" s="95"/>
      <c r="F16" s="96"/>
      <c r="G16" s="98"/>
      <c r="H16" s="95"/>
      <c r="I16" s="103"/>
      <c r="J16" s="81"/>
      <c r="K16" s="5"/>
      <c r="M16" s="27">
        <v>26</v>
      </c>
      <c r="N16" s="27"/>
      <c r="O16" s="27"/>
      <c r="P16" s="27"/>
    </row>
    <row r="17" spans="1:16" s="1" customFormat="1" ht="7.35" customHeight="1" x14ac:dyDescent="0.3">
      <c r="A17" s="4"/>
      <c r="B17" s="4"/>
      <c r="C17" s="4"/>
      <c r="D17" s="4"/>
      <c r="E17" s="5"/>
      <c r="F17" s="5"/>
      <c r="G17" s="5"/>
      <c r="H17" s="5"/>
      <c r="I17" s="5"/>
      <c r="J17" s="5"/>
      <c r="K17" s="5"/>
      <c r="M17" s="27">
        <v>27</v>
      </c>
    </row>
    <row r="18" spans="1:16" s="1" customFormat="1" ht="10.35" customHeight="1" x14ac:dyDescent="0.3">
      <c r="A18" s="7">
        <v>3</v>
      </c>
      <c r="B18" s="14" t="s">
        <v>0</v>
      </c>
      <c r="C18" s="8" t="s">
        <v>1</v>
      </c>
      <c r="D18" s="15" t="s">
        <v>2</v>
      </c>
      <c r="E18" s="34">
        <v>7</v>
      </c>
      <c r="F18" s="24">
        <v>8</v>
      </c>
      <c r="G18" s="25">
        <v>9</v>
      </c>
      <c r="H18" s="34" t="s">
        <v>3</v>
      </c>
      <c r="I18" s="24" t="s">
        <v>4</v>
      </c>
      <c r="J18" s="25" t="s">
        <v>5</v>
      </c>
      <c r="K18" s="5"/>
      <c r="M18" s="27">
        <v>30</v>
      </c>
    </row>
    <row r="19" spans="1:16" s="1" customFormat="1" ht="10.35" customHeight="1" x14ac:dyDescent="0.3">
      <c r="A19" s="84">
        <v>7</v>
      </c>
      <c r="B19" s="16" t="s">
        <v>153</v>
      </c>
      <c r="C19" s="77" t="s">
        <v>16</v>
      </c>
      <c r="D19" s="79" t="s">
        <v>53</v>
      </c>
      <c r="E19" s="92"/>
      <c r="F19" s="90" t="s">
        <v>254</v>
      </c>
      <c r="G19" s="75" t="s">
        <v>254</v>
      </c>
      <c r="H19" s="99" t="str">
        <f>COUNTIF(E19:G20,"④")&amp;"/"&amp;2</f>
        <v>2/2</v>
      </c>
      <c r="I19" s="102"/>
      <c r="J19" s="75">
        <v>1</v>
      </c>
      <c r="K19" s="5"/>
      <c r="M19" s="27">
        <v>31</v>
      </c>
      <c r="N19" s="28" t="str">
        <f>IF(J19=1,B19,IF(J21=1,B21,IF(J23=1,B23,"")))</f>
        <v>久保　陽子</v>
      </c>
      <c r="O19" s="28" t="str">
        <f>IF(J19=1,C19,IF(J21=1,C21,IF(J23=1,C23,"")))</f>
        <v>和歌山</v>
      </c>
      <c r="P19" s="28" t="str">
        <f>IF(J19=1,D19,IF(J21=1,D21,IF(J23=1,D23,"")))</f>
        <v>維吹</v>
      </c>
    </row>
    <row r="20" spans="1:16" s="1" customFormat="1" ht="10.35" customHeight="1" x14ac:dyDescent="0.3">
      <c r="A20" s="85"/>
      <c r="B20" s="18" t="s">
        <v>154</v>
      </c>
      <c r="C20" s="82"/>
      <c r="D20" s="83"/>
      <c r="E20" s="93"/>
      <c r="F20" s="91"/>
      <c r="G20" s="76"/>
      <c r="H20" s="100"/>
      <c r="I20" s="104"/>
      <c r="J20" s="76"/>
      <c r="K20" s="5"/>
      <c r="M20" s="27">
        <v>32</v>
      </c>
      <c r="N20" s="28" t="str">
        <f>IF(J19=1,B20,IF(J21=1,B22,IF(J23=1,B24,"")))</f>
        <v>谷　　弘樹</v>
      </c>
      <c r="O20" s="28" t="str">
        <f>IF(J19=1,C19,IF(J21=1,C22,IF(J23=1,C24,"")))</f>
        <v>和歌山</v>
      </c>
      <c r="P20" s="28" t="str">
        <f>IF(J19=1,D19,IF(J21=1,D22,IF(J23=1,D24,"")))</f>
        <v>維吹</v>
      </c>
    </row>
    <row r="21" spans="1:16" s="1" customFormat="1" ht="10.35" customHeight="1" x14ac:dyDescent="0.3">
      <c r="A21" s="84">
        <v>8</v>
      </c>
      <c r="B21" s="16" t="s">
        <v>155</v>
      </c>
      <c r="C21" s="77" t="s">
        <v>19</v>
      </c>
      <c r="D21" s="17" t="s">
        <v>54</v>
      </c>
      <c r="E21" s="86">
        <v>0</v>
      </c>
      <c r="F21" s="88"/>
      <c r="G21" s="75">
        <v>3</v>
      </c>
      <c r="H21" s="86" t="str">
        <f t="shared" ref="H21" si="2">COUNTIF(E21:G22,"④")&amp;"/"&amp;2</f>
        <v>0/2</v>
      </c>
      <c r="I21" s="102"/>
      <c r="J21" s="75">
        <v>3</v>
      </c>
      <c r="K21" s="5"/>
      <c r="M21" s="27">
        <v>33</v>
      </c>
      <c r="N21" s="27"/>
      <c r="O21" s="27"/>
      <c r="P21" s="27"/>
    </row>
    <row r="22" spans="1:16" s="1" customFormat="1" ht="10.35" customHeight="1" x14ac:dyDescent="0.3">
      <c r="A22" s="85"/>
      <c r="B22" s="18" t="s">
        <v>156</v>
      </c>
      <c r="C22" s="82"/>
      <c r="D22" s="19" t="s">
        <v>55</v>
      </c>
      <c r="E22" s="87"/>
      <c r="F22" s="89"/>
      <c r="G22" s="76"/>
      <c r="H22" s="87"/>
      <c r="I22" s="104"/>
      <c r="J22" s="76"/>
      <c r="K22" s="10"/>
      <c r="M22" s="27">
        <v>34</v>
      </c>
      <c r="N22" s="27"/>
      <c r="O22" s="27"/>
      <c r="P22" s="27"/>
    </row>
    <row r="23" spans="1:16" s="1" customFormat="1" ht="10.35" customHeight="1" x14ac:dyDescent="0.3">
      <c r="A23" s="84">
        <v>9</v>
      </c>
      <c r="B23" s="20" t="s">
        <v>56</v>
      </c>
      <c r="C23" s="77" t="s">
        <v>57</v>
      </c>
      <c r="D23" s="79" t="s">
        <v>58</v>
      </c>
      <c r="E23" s="86">
        <v>0</v>
      </c>
      <c r="F23" s="90" t="s">
        <v>256</v>
      </c>
      <c r="G23" s="97"/>
      <c r="H23" s="86" t="str">
        <f t="shared" ref="H23" si="3">COUNTIF(E23:G24,"④")&amp;"/"&amp;2</f>
        <v>1/2</v>
      </c>
      <c r="I23" s="102"/>
      <c r="J23" s="75">
        <v>2</v>
      </c>
      <c r="K23" s="5"/>
      <c r="M23" s="27">
        <v>35</v>
      </c>
      <c r="N23" s="27"/>
      <c r="O23" s="27"/>
      <c r="P23" s="27"/>
    </row>
    <row r="24" spans="1:16" s="1" customFormat="1" ht="10.35" customHeight="1" x14ac:dyDescent="0.3">
      <c r="A24" s="94"/>
      <c r="B24" s="22" t="s">
        <v>157</v>
      </c>
      <c r="C24" s="78"/>
      <c r="D24" s="80"/>
      <c r="E24" s="95"/>
      <c r="F24" s="96"/>
      <c r="G24" s="98"/>
      <c r="H24" s="95"/>
      <c r="I24" s="103"/>
      <c r="J24" s="81"/>
      <c r="K24" s="5"/>
      <c r="M24" s="27">
        <v>36</v>
      </c>
      <c r="N24" s="27"/>
      <c r="O24" s="27"/>
      <c r="P24" s="27"/>
    </row>
    <row r="25" spans="1:16" s="1" customFormat="1" ht="7.35" customHeight="1" x14ac:dyDescent="0.3">
      <c r="A25" s="4"/>
      <c r="B25" s="4"/>
      <c r="C25" s="4"/>
      <c r="D25" s="4"/>
      <c r="E25" s="5"/>
      <c r="F25" s="5"/>
      <c r="G25" s="5"/>
      <c r="H25" s="5"/>
      <c r="I25" s="5"/>
      <c r="J25" s="5"/>
      <c r="K25" s="5"/>
      <c r="M25" s="27">
        <v>37</v>
      </c>
    </row>
    <row r="26" spans="1:16" s="1" customFormat="1" ht="10.35" customHeight="1" x14ac:dyDescent="0.3">
      <c r="A26" s="7">
        <v>4</v>
      </c>
      <c r="B26" s="14" t="s">
        <v>0</v>
      </c>
      <c r="C26" s="8" t="s">
        <v>1</v>
      </c>
      <c r="D26" s="15" t="s">
        <v>2</v>
      </c>
      <c r="E26" s="34">
        <v>10</v>
      </c>
      <c r="F26" s="24">
        <v>11</v>
      </c>
      <c r="G26" s="25">
        <v>12</v>
      </c>
      <c r="H26" s="34" t="s">
        <v>3</v>
      </c>
      <c r="I26" s="24" t="s">
        <v>4</v>
      </c>
      <c r="J26" s="25" t="s">
        <v>5</v>
      </c>
      <c r="K26" s="5"/>
      <c r="M26" s="27">
        <v>40</v>
      </c>
    </row>
    <row r="27" spans="1:16" s="1" customFormat="1" ht="10.35" customHeight="1" x14ac:dyDescent="0.3">
      <c r="A27" s="84">
        <v>10</v>
      </c>
      <c r="B27" s="16" t="s">
        <v>59</v>
      </c>
      <c r="C27" s="77" t="s">
        <v>11</v>
      </c>
      <c r="D27" s="17" t="s">
        <v>60</v>
      </c>
      <c r="E27" s="92"/>
      <c r="F27" s="90">
        <v>1</v>
      </c>
      <c r="G27" s="75" t="s">
        <v>254</v>
      </c>
      <c r="H27" s="99" t="str">
        <f>COUNTIF(E27:G28,"④")&amp;"/"&amp;2</f>
        <v>1/2</v>
      </c>
      <c r="I27" s="102"/>
      <c r="J27" s="75">
        <v>2</v>
      </c>
      <c r="K27" s="5"/>
      <c r="M27" s="27">
        <v>41</v>
      </c>
      <c r="N27" s="28" t="str">
        <f>IF(J27=1,B27,IF(J29=1,B29,IF(J31=1,B31,"")))</f>
        <v>鈴木　　司</v>
      </c>
      <c r="O27" s="28" t="str">
        <f>IF(J27=1,C27,IF(J29=1,C29,IF(J31=1,C31,"")))</f>
        <v>東京</v>
      </c>
      <c r="P27" s="28" t="str">
        <f>IF(J27=1,D27,IF(J29=1,D29,IF(J31=1,D31,"")))</f>
        <v>旭クラブ</v>
      </c>
    </row>
    <row r="28" spans="1:16" s="1" customFormat="1" ht="10.35" customHeight="1" x14ac:dyDescent="0.3">
      <c r="A28" s="85"/>
      <c r="B28" s="18" t="s">
        <v>158</v>
      </c>
      <c r="C28" s="82"/>
      <c r="D28" s="19" t="s">
        <v>25</v>
      </c>
      <c r="E28" s="93"/>
      <c r="F28" s="91"/>
      <c r="G28" s="76"/>
      <c r="H28" s="100"/>
      <c r="I28" s="104"/>
      <c r="J28" s="76"/>
      <c r="K28" s="5"/>
      <c r="M28" s="27">
        <v>42</v>
      </c>
      <c r="N28" s="28" t="str">
        <f>IF(J27=1,B28,IF(J29=1,B30,IF(J31=1,B32,"")))</f>
        <v>島田 寿恵美</v>
      </c>
      <c r="O28" s="28" t="str">
        <f>IF(J27=1,C28,IF(J29=1,C30,IF(J31=1,C32,"")))</f>
        <v>埼玉</v>
      </c>
      <c r="P28" s="28" t="str">
        <f>IF(J27=1,D28,IF(J29=1,D30,IF(J31=1,D32,"")))</f>
        <v>所沢ペアート</v>
      </c>
    </row>
    <row r="29" spans="1:16" s="1" customFormat="1" ht="10.35" customHeight="1" x14ac:dyDescent="0.3">
      <c r="A29" s="84">
        <v>11</v>
      </c>
      <c r="B29" s="16" t="s">
        <v>159</v>
      </c>
      <c r="C29" s="12" t="s">
        <v>12</v>
      </c>
      <c r="D29" s="17" t="s">
        <v>61</v>
      </c>
      <c r="E29" s="86" t="s">
        <v>255</v>
      </c>
      <c r="F29" s="88"/>
      <c r="G29" s="75" t="s">
        <v>254</v>
      </c>
      <c r="H29" s="86" t="str">
        <f t="shared" ref="H29" si="4">COUNTIF(E29:G30,"④")&amp;"/"&amp;2</f>
        <v>2/2</v>
      </c>
      <c r="I29" s="102"/>
      <c r="J29" s="75">
        <v>1</v>
      </c>
      <c r="K29" s="10"/>
      <c r="M29" s="27">
        <v>43</v>
      </c>
      <c r="N29" s="27"/>
      <c r="O29" s="27"/>
      <c r="P29" s="27"/>
    </row>
    <row r="30" spans="1:16" s="1" customFormat="1" ht="10.35" customHeight="1" x14ac:dyDescent="0.3">
      <c r="A30" s="85"/>
      <c r="B30" s="18" t="s">
        <v>62</v>
      </c>
      <c r="C30" s="13" t="s">
        <v>23</v>
      </c>
      <c r="D30" s="19" t="s">
        <v>63</v>
      </c>
      <c r="E30" s="87"/>
      <c r="F30" s="89"/>
      <c r="G30" s="76"/>
      <c r="H30" s="87"/>
      <c r="I30" s="104"/>
      <c r="J30" s="76"/>
      <c r="K30" s="10"/>
      <c r="M30" s="27">
        <v>44</v>
      </c>
      <c r="N30" s="27"/>
      <c r="O30" s="27"/>
      <c r="P30" s="27"/>
    </row>
    <row r="31" spans="1:16" s="1" customFormat="1" ht="10.35" customHeight="1" x14ac:dyDescent="0.3">
      <c r="A31" s="84">
        <v>12</v>
      </c>
      <c r="B31" s="20" t="s">
        <v>160</v>
      </c>
      <c r="C31" s="77" t="s">
        <v>19</v>
      </c>
      <c r="D31" s="21" t="s">
        <v>64</v>
      </c>
      <c r="E31" s="86">
        <v>2</v>
      </c>
      <c r="F31" s="90">
        <v>2</v>
      </c>
      <c r="G31" s="97"/>
      <c r="H31" s="86" t="str">
        <f t="shared" ref="H31" si="5">COUNTIF(E31:G32,"④")&amp;"/"&amp;2</f>
        <v>0/2</v>
      </c>
      <c r="I31" s="102"/>
      <c r="J31" s="75">
        <v>3</v>
      </c>
      <c r="K31" s="5"/>
      <c r="M31" s="27">
        <v>45</v>
      </c>
      <c r="N31" s="27"/>
      <c r="O31" s="27"/>
      <c r="P31" s="27"/>
    </row>
    <row r="32" spans="1:16" s="1" customFormat="1" ht="10.35" customHeight="1" x14ac:dyDescent="0.3">
      <c r="A32" s="94"/>
      <c r="B32" s="22" t="s">
        <v>161</v>
      </c>
      <c r="C32" s="78"/>
      <c r="D32" s="23" t="s">
        <v>65</v>
      </c>
      <c r="E32" s="95"/>
      <c r="F32" s="96"/>
      <c r="G32" s="98"/>
      <c r="H32" s="95"/>
      <c r="I32" s="103"/>
      <c r="J32" s="81"/>
      <c r="K32" s="5"/>
      <c r="M32" s="27">
        <v>46</v>
      </c>
      <c r="N32" s="27"/>
      <c r="O32" s="27"/>
      <c r="P32" s="27"/>
    </row>
    <row r="33" spans="1:16" s="1" customFormat="1" ht="7.35" customHeight="1" x14ac:dyDescent="0.3">
      <c r="A33" s="4"/>
      <c r="B33" s="4"/>
      <c r="C33" s="4"/>
      <c r="D33" s="4"/>
      <c r="E33" s="5"/>
      <c r="F33" s="5"/>
      <c r="G33" s="5"/>
      <c r="H33" s="5"/>
      <c r="I33" s="5"/>
      <c r="J33" s="5"/>
      <c r="K33" s="5"/>
      <c r="M33" s="27">
        <v>47</v>
      </c>
    </row>
    <row r="34" spans="1:16" s="1" customFormat="1" ht="10.35" customHeight="1" x14ac:dyDescent="0.3">
      <c r="A34" s="7">
        <v>5</v>
      </c>
      <c r="B34" s="14" t="s">
        <v>0</v>
      </c>
      <c r="C34" s="8" t="s">
        <v>1</v>
      </c>
      <c r="D34" s="15" t="s">
        <v>2</v>
      </c>
      <c r="E34" s="34">
        <v>13</v>
      </c>
      <c r="F34" s="24">
        <v>14</v>
      </c>
      <c r="G34" s="25">
        <v>15</v>
      </c>
      <c r="H34" s="34" t="s">
        <v>3</v>
      </c>
      <c r="I34" s="24" t="s">
        <v>4</v>
      </c>
      <c r="J34" s="25" t="s">
        <v>5</v>
      </c>
      <c r="K34" s="5"/>
      <c r="M34" s="27">
        <v>50</v>
      </c>
    </row>
    <row r="35" spans="1:16" s="1" customFormat="1" ht="10.35" customHeight="1" x14ac:dyDescent="0.3">
      <c r="A35" s="84">
        <v>13</v>
      </c>
      <c r="B35" s="16" t="s">
        <v>162</v>
      </c>
      <c r="C35" s="77" t="s">
        <v>36</v>
      </c>
      <c r="D35" s="79" t="s">
        <v>66</v>
      </c>
      <c r="E35" s="92"/>
      <c r="F35" s="90">
        <v>1</v>
      </c>
      <c r="G35" s="75" t="s">
        <v>254</v>
      </c>
      <c r="H35" s="99" t="str">
        <f>COUNTIF(E35:G36,"④")&amp;"/"&amp;2</f>
        <v>1/2</v>
      </c>
      <c r="I35" s="102"/>
      <c r="J35" s="75">
        <v>2</v>
      </c>
      <c r="K35" s="5"/>
      <c r="M35" s="27">
        <v>51</v>
      </c>
      <c r="N35" s="28" t="str">
        <f>IF(J35=1,B35,IF(J37=1,B37,IF(J39=1,B39,"")))</f>
        <v>倉本　和広</v>
      </c>
      <c r="O35" s="28" t="str">
        <f>IF(J35=1,C35,IF(J37=1,C37,IF(J39=1,C39,"")))</f>
        <v>滋賀</v>
      </c>
      <c r="P35" s="28" t="str">
        <f>IF(J35=1,D35,IF(J37=1,D37,IF(J39=1,D39,"")))</f>
        <v>滋賀２１クラブ</v>
      </c>
    </row>
    <row r="36" spans="1:16" s="1" customFormat="1" ht="10.35" customHeight="1" x14ac:dyDescent="0.3">
      <c r="A36" s="85"/>
      <c r="B36" s="18" t="s">
        <v>67</v>
      </c>
      <c r="C36" s="82"/>
      <c r="D36" s="83"/>
      <c r="E36" s="93"/>
      <c r="F36" s="91"/>
      <c r="G36" s="76"/>
      <c r="H36" s="100"/>
      <c r="I36" s="104"/>
      <c r="J36" s="76"/>
      <c r="K36" s="5"/>
      <c r="M36" s="27">
        <v>52</v>
      </c>
      <c r="N36" s="28" t="str">
        <f>IF(J35=1,B36,IF(J37=1,B38,IF(J39=1,B40,"")))</f>
        <v>浜辺　真弓</v>
      </c>
      <c r="O36" s="28" t="str">
        <f>IF(J35=1,C36,IF(J37=1,C38,IF(J39=1,C40,"")))</f>
        <v>大阪</v>
      </c>
      <c r="P36" s="28" t="str">
        <f>IF(J35=1,D36,IF(J37=1,D38,IF(J39=1,D40,"")))</f>
        <v>東大阪市協会</v>
      </c>
    </row>
    <row r="37" spans="1:16" s="1" customFormat="1" ht="10.35" customHeight="1" x14ac:dyDescent="0.3">
      <c r="A37" s="84">
        <v>14</v>
      </c>
      <c r="B37" s="16" t="s">
        <v>163</v>
      </c>
      <c r="C37" s="12" t="s">
        <v>68</v>
      </c>
      <c r="D37" s="17" t="s">
        <v>69</v>
      </c>
      <c r="E37" s="86" t="s">
        <v>256</v>
      </c>
      <c r="F37" s="88"/>
      <c r="G37" s="75" t="s">
        <v>254</v>
      </c>
      <c r="H37" s="86" t="str">
        <f t="shared" ref="H37" si="6">COUNTIF(E37:G38,"④")&amp;"/"&amp;2</f>
        <v>2/2</v>
      </c>
      <c r="I37" s="102"/>
      <c r="J37" s="75">
        <v>1</v>
      </c>
      <c r="K37" s="5"/>
      <c r="M37" s="27">
        <v>53</v>
      </c>
      <c r="N37" s="27"/>
      <c r="O37" s="27"/>
      <c r="P37" s="27"/>
    </row>
    <row r="38" spans="1:16" s="1" customFormat="1" ht="10.35" customHeight="1" x14ac:dyDescent="0.3">
      <c r="A38" s="85"/>
      <c r="B38" s="18" t="s">
        <v>164</v>
      </c>
      <c r="C38" s="13" t="s">
        <v>13</v>
      </c>
      <c r="D38" s="19" t="s">
        <v>14</v>
      </c>
      <c r="E38" s="87"/>
      <c r="F38" s="89"/>
      <c r="G38" s="76"/>
      <c r="H38" s="87"/>
      <c r="I38" s="104"/>
      <c r="J38" s="76"/>
      <c r="K38" s="10"/>
      <c r="M38" s="27">
        <v>54</v>
      </c>
      <c r="N38" s="27"/>
      <c r="O38" s="27"/>
      <c r="P38" s="27"/>
    </row>
    <row r="39" spans="1:16" s="1" customFormat="1" ht="10.35" customHeight="1" x14ac:dyDescent="0.3">
      <c r="A39" s="84">
        <v>15</v>
      </c>
      <c r="B39" s="20" t="s">
        <v>165</v>
      </c>
      <c r="C39" s="77" t="s">
        <v>9</v>
      </c>
      <c r="D39" s="21" t="s">
        <v>70</v>
      </c>
      <c r="E39" s="86">
        <v>3</v>
      </c>
      <c r="F39" s="90">
        <v>0</v>
      </c>
      <c r="G39" s="97"/>
      <c r="H39" s="86" t="str">
        <f t="shared" ref="H39" si="7">COUNTIF(E39:G40,"④")&amp;"/"&amp;2</f>
        <v>0/2</v>
      </c>
      <c r="I39" s="102"/>
      <c r="J39" s="75">
        <v>3</v>
      </c>
      <c r="K39" s="5"/>
      <c r="M39" s="27">
        <v>55</v>
      </c>
      <c r="N39" s="27"/>
      <c r="O39" s="27"/>
      <c r="P39" s="27"/>
    </row>
    <row r="40" spans="1:16" s="1" customFormat="1" ht="10.35" customHeight="1" x14ac:dyDescent="0.3">
      <c r="A40" s="94"/>
      <c r="B40" s="22" t="s">
        <v>71</v>
      </c>
      <c r="C40" s="78"/>
      <c r="D40" s="23" t="s">
        <v>72</v>
      </c>
      <c r="E40" s="95"/>
      <c r="F40" s="96"/>
      <c r="G40" s="98"/>
      <c r="H40" s="95"/>
      <c r="I40" s="103"/>
      <c r="J40" s="81"/>
      <c r="K40" s="5"/>
      <c r="M40" s="27">
        <v>56</v>
      </c>
      <c r="N40" s="27"/>
      <c r="O40" s="27"/>
      <c r="P40" s="27"/>
    </row>
    <row r="41" spans="1:16" s="1" customFormat="1" ht="7.35" customHeight="1" x14ac:dyDescent="0.3">
      <c r="A41" s="4"/>
      <c r="B41" s="4"/>
      <c r="C41" s="4"/>
      <c r="D41" s="4"/>
      <c r="E41" s="5"/>
      <c r="F41" s="5"/>
      <c r="G41" s="5"/>
      <c r="H41" s="5"/>
      <c r="I41" s="5"/>
      <c r="J41" s="5"/>
      <c r="K41" s="5"/>
      <c r="M41" s="27">
        <v>57</v>
      </c>
    </row>
    <row r="42" spans="1:16" s="1" customFormat="1" ht="10.35" customHeight="1" x14ac:dyDescent="0.3">
      <c r="A42" s="7">
        <v>6</v>
      </c>
      <c r="B42" s="14" t="s">
        <v>0</v>
      </c>
      <c r="C42" s="8" t="s">
        <v>1</v>
      </c>
      <c r="D42" s="15" t="s">
        <v>2</v>
      </c>
      <c r="E42" s="34">
        <v>16</v>
      </c>
      <c r="F42" s="24">
        <v>17</v>
      </c>
      <c r="G42" s="25">
        <v>18</v>
      </c>
      <c r="H42" s="34" t="s">
        <v>3</v>
      </c>
      <c r="I42" s="24" t="s">
        <v>4</v>
      </c>
      <c r="J42" s="25" t="s">
        <v>5</v>
      </c>
      <c r="K42" s="4"/>
      <c r="M42" s="27">
        <v>60</v>
      </c>
    </row>
    <row r="43" spans="1:16" s="1" customFormat="1" ht="10.35" customHeight="1" x14ac:dyDescent="0.3">
      <c r="A43" s="84">
        <v>16</v>
      </c>
      <c r="B43" s="16" t="s">
        <v>73</v>
      </c>
      <c r="C43" s="77" t="s">
        <v>26</v>
      </c>
      <c r="D43" s="17" t="s">
        <v>39</v>
      </c>
      <c r="E43" s="92"/>
      <c r="F43" s="90" t="s">
        <v>254</v>
      </c>
      <c r="G43" s="75" t="s">
        <v>254</v>
      </c>
      <c r="H43" s="99" t="str">
        <f>COUNTIF(E43:G44,"④")&amp;"/"&amp;2</f>
        <v>2/2</v>
      </c>
      <c r="I43" s="102"/>
      <c r="J43" s="75">
        <v>1</v>
      </c>
      <c r="K43" s="5"/>
      <c r="M43" s="27">
        <v>61</v>
      </c>
      <c r="N43" s="28" t="str">
        <f>IF(J43=1,B43,IF(J45=1,B45,IF(J47=1,B47,"")))</f>
        <v>福田 江里子</v>
      </c>
      <c r="O43" s="28" t="str">
        <f>IF(J43=1,C43,IF(J45=1,C45,IF(J47=1,C47,"")))</f>
        <v>福岡</v>
      </c>
      <c r="P43" s="28" t="str">
        <f>IF(J43=1,D43,IF(J45=1,D45,IF(J47=1,D47,"")))</f>
        <v>久留米クラブ</v>
      </c>
    </row>
    <row r="44" spans="1:16" s="1" customFormat="1" ht="10.35" customHeight="1" x14ac:dyDescent="0.3">
      <c r="A44" s="85"/>
      <c r="B44" s="18" t="s">
        <v>166</v>
      </c>
      <c r="C44" s="82"/>
      <c r="D44" s="19" t="s">
        <v>74</v>
      </c>
      <c r="E44" s="93"/>
      <c r="F44" s="91"/>
      <c r="G44" s="76"/>
      <c r="H44" s="100"/>
      <c r="I44" s="104"/>
      <c r="J44" s="76"/>
      <c r="K44" s="5"/>
      <c r="M44" s="27">
        <v>62</v>
      </c>
      <c r="N44" s="28" t="str">
        <f>IF(J43=1,B44,IF(J45=1,B46,IF(J47=1,B48,"")))</f>
        <v>奥村　陸矢</v>
      </c>
      <c r="O44" s="28">
        <f>IF(J43=1,C44,IF(J45=1,C46,IF(J47=1,C48,"")))</f>
        <v>0</v>
      </c>
      <c r="P44" s="28" t="str">
        <f>IF(J43=1,D44,IF(J45=1,D46,IF(J47=1,D48,"")))</f>
        <v>綾小路クラブ</v>
      </c>
    </row>
    <row r="45" spans="1:16" s="1" customFormat="1" ht="10.35" customHeight="1" x14ac:dyDescent="0.3">
      <c r="A45" s="84">
        <v>17</v>
      </c>
      <c r="B45" s="16" t="s">
        <v>75</v>
      </c>
      <c r="C45" s="77" t="s">
        <v>13</v>
      </c>
      <c r="D45" s="17" t="s">
        <v>48</v>
      </c>
      <c r="E45" s="86">
        <v>0</v>
      </c>
      <c r="F45" s="88"/>
      <c r="G45" s="75" t="s">
        <v>254</v>
      </c>
      <c r="H45" s="86" t="str">
        <f t="shared" ref="H45" si="8">COUNTIF(E45:G46,"④")&amp;"/"&amp;2</f>
        <v>1/2</v>
      </c>
      <c r="I45" s="102"/>
      <c r="J45" s="75">
        <v>2</v>
      </c>
      <c r="K45" s="10"/>
      <c r="M45" s="27">
        <v>63</v>
      </c>
      <c r="N45" s="27"/>
      <c r="O45" s="27"/>
      <c r="P45" s="27"/>
    </row>
    <row r="46" spans="1:16" s="1" customFormat="1" ht="10.35" customHeight="1" x14ac:dyDescent="0.3">
      <c r="A46" s="85"/>
      <c r="B46" s="18" t="s">
        <v>167</v>
      </c>
      <c r="C46" s="82"/>
      <c r="D46" s="19" t="s">
        <v>34</v>
      </c>
      <c r="E46" s="87"/>
      <c r="F46" s="89"/>
      <c r="G46" s="76"/>
      <c r="H46" s="87"/>
      <c r="I46" s="104"/>
      <c r="J46" s="76"/>
      <c r="K46" s="5"/>
      <c r="M46" s="27">
        <v>64</v>
      </c>
      <c r="N46" s="27"/>
      <c r="O46" s="27"/>
      <c r="P46" s="27"/>
    </row>
    <row r="47" spans="1:16" s="1" customFormat="1" ht="10.35" customHeight="1" x14ac:dyDescent="0.3">
      <c r="A47" s="84">
        <v>18</v>
      </c>
      <c r="B47" s="20" t="s">
        <v>168</v>
      </c>
      <c r="C47" s="77" t="s">
        <v>6</v>
      </c>
      <c r="D47" s="21" t="s">
        <v>76</v>
      </c>
      <c r="E47" s="86">
        <v>0</v>
      </c>
      <c r="F47" s="90">
        <v>2</v>
      </c>
      <c r="G47" s="97"/>
      <c r="H47" s="86" t="str">
        <f t="shared" ref="H47" si="9">COUNTIF(E47:G48,"④")&amp;"/"&amp;2</f>
        <v>0/2</v>
      </c>
      <c r="I47" s="102"/>
      <c r="J47" s="75">
        <v>3</v>
      </c>
      <c r="K47" s="5"/>
      <c r="M47" s="27">
        <v>65</v>
      </c>
      <c r="N47" s="27"/>
      <c r="O47" s="27"/>
      <c r="P47" s="27"/>
    </row>
    <row r="48" spans="1:16" s="1" customFormat="1" ht="10.35" customHeight="1" x14ac:dyDescent="0.3">
      <c r="A48" s="94"/>
      <c r="B48" s="22" t="s">
        <v>77</v>
      </c>
      <c r="C48" s="78"/>
      <c r="D48" s="23" t="s">
        <v>24</v>
      </c>
      <c r="E48" s="95"/>
      <c r="F48" s="96"/>
      <c r="G48" s="98"/>
      <c r="H48" s="95"/>
      <c r="I48" s="103"/>
      <c r="J48" s="81"/>
      <c r="K48" s="5"/>
      <c r="M48" s="27">
        <v>66</v>
      </c>
      <c r="N48" s="27"/>
      <c r="O48" s="27"/>
      <c r="P48" s="27"/>
    </row>
    <row r="49" spans="1:16" s="1" customFormat="1" ht="7.35" customHeight="1" x14ac:dyDescent="0.3">
      <c r="A49" s="4"/>
      <c r="B49" s="4"/>
      <c r="C49" s="4"/>
      <c r="D49" s="4"/>
      <c r="E49" s="5"/>
      <c r="F49" s="5"/>
      <c r="G49" s="5"/>
      <c r="H49" s="5"/>
      <c r="I49" s="5"/>
      <c r="J49" s="5"/>
      <c r="K49" s="5"/>
      <c r="M49" s="27">
        <v>67</v>
      </c>
    </row>
    <row r="50" spans="1:16" s="1" customFormat="1" ht="10.35" customHeight="1" x14ac:dyDescent="0.3">
      <c r="A50" s="7">
        <v>7</v>
      </c>
      <c r="B50" s="14" t="s">
        <v>0</v>
      </c>
      <c r="C50" s="8" t="s">
        <v>1</v>
      </c>
      <c r="D50" s="15" t="s">
        <v>2</v>
      </c>
      <c r="E50" s="34">
        <v>19</v>
      </c>
      <c r="F50" s="24">
        <v>20</v>
      </c>
      <c r="G50" s="25">
        <v>21</v>
      </c>
      <c r="H50" s="34" t="s">
        <v>3</v>
      </c>
      <c r="I50" s="24" t="s">
        <v>4</v>
      </c>
      <c r="J50" s="25" t="s">
        <v>5</v>
      </c>
      <c r="K50" s="5"/>
      <c r="M50" s="27">
        <v>70</v>
      </c>
    </row>
    <row r="51" spans="1:16" s="1" customFormat="1" ht="10.35" customHeight="1" x14ac:dyDescent="0.3">
      <c r="A51" s="84">
        <v>19</v>
      </c>
      <c r="B51" s="16" t="s">
        <v>78</v>
      </c>
      <c r="C51" s="77" t="s">
        <v>15</v>
      </c>
      <c r="D51" s="17" t="s">
        <v>79</v>
      </c>
      <c r="E51" s="92"/>
      <c r="F51" s="90" t="s">
        <v>254</v>
      </c>
      <c r="G51" s="75" t="s">
        <v>254</v>
      </c>
      <c r="H51" s="99" t="str">
        <f>COUNTIF(E51:G52,"④")&amp;"/"&amp;2</f>
        <v>2/2</v>
      </c>
      <c r="I51" s="102"/>
      <c r="J51" s="75">
        <v>1</v>
      </c>
      <c r="K51" s="5"/>
      <c r="M51" s="27">
        <v>71</v>
      </c>
      <c r="N51" s="28" t="str">
        <f>IF(J51=1,B51,IF(J53=1,B53,IF(J55=1,B55,"")))</f>
        <v>松原 知世恵</v>
      </c>
      <c r="O51" s="28" t="str">
        <f>IF(J51=1,C51,IF(J53=1,C53,IF(J55=1,C55,"")))</f>
        <v>奈良</v>
      </c>
      <c r="P51" s="28" t="str">
        <f>IF(J51=1,D51,IF(J53=1,D53,IF(J55=1,D55,"")))</f>
        <v>奈良クラブ</v>
      </c>
    </row>
    <row r="52" spans="1:16" s="1" customFormat="1" ht="10.35" customHeight="1" x14ac:dyDescent="0.3">
      <c r="A52" s="85"/>
      <c r="B52" s="18" t="s">
        <v>169</v>
      </c>
      <c r="C52" s="82"/>
      <c r="D52" s="19" t="s">
        <v>80</v>
      </c>
      <c r="E52" s="93"/>
      <c r="F52" s="91"/>
      <c r="G52" s="76"/>
      <c r="H52" s="100"/>
      <c r="I52" s="104"/>
      <c r="J52" s="76"/>
      <c r="K52" s="5"/>
      <c r="M52" s="27">
        <v>72</v>
      </c>
      <c r="N52" s="28" t="str">
        <f>IF(J51=1,B52,IF(J53=1,B54,IF(J55=1,B56,"")))</f>
        <v>松原　豊広</v>
      </c>
      <c r="O52" s="28">
        <f>IF(J51=1,C52,IF(J53=1,C54,IF(J55=1,C56,"")))</f>
        <v>0</v>
      </c>
      <c r="P52" s="28" t="str">
        <f>IF(J51=1,D52,IF(J53=1,D54,IF(J55=1,D56,"")))</f>
        <v>高田商ＯＢクラブ</v>
      </c>
    </row>
    <row r="53" spans="1:16" s="1" customFormat="1" ht="10.35" customHeight="1" x14ac:dyDescent="0.3">
      <c r="A53" s="84">
        <v>20</v>
      </c>
      <c r="B53" s="16" t="s">
        <v>170</v>
      </c>
      <c r="C53" s="77" t="s">
        <v>12</v>
      </c>
      <c r="D53" s="79" t="s">
        <v>81</v>
      </c>
      <c r="E53" s="86">
        <v>2</v>
      </c>
      <c r="F53" s="88"/>
      <c r="G53" s="75">
        <v>0</v>
      </c>
      <c r="H53" s="86" t="str">
        <f t="shared" ref="H53" si="10">COUNTIF(E53:G54,"④")&amp;"/"&amp;2</f>
        <v>0/2</v>
      </c>
      <c r="I53" s="102"/>
      <c r="J53" s="75">
        <v>3</v>
      </c>
      <c r="K53" s="5"/>
      <c r="M53" s="27">
        <v>73</v>
      </c>
      <c r="N53" s="27"/>
      <c r="O53" s="27"/>
      <c r="P53" s="27"/>
    </row>
    <row r="54" spans="1:16" s="1" customFormat="1" ht="10.35" customHeight="1" x14ac:dyDescent="0.3">
      <c r="A54" s="85"/>
      <c r="B54" s="18" t="s">
        <v>171</v>
      </c>
      <c r="C54" s="82"/>
      <c r="D54" s="83"/>
      <c r="E54" s="87"/>
      <c r="F54" s="89"/>
      <c r="G54" s="76"/>
      <c r="H54" s="87"/>
      <c r="I54" s="104"/>
      <c r="J54" s="76"/>
      <c r="K54" s="5"/>
      <c r="M54" s="27">
        <v>74</v>
      </c>
      <c r="N54" s="27"/>
      <c r="O54" s="27"/>
      <c r="P54" s="27"/>
    </row>
    <row r="55" spans="1:16" s="1" customFormat="1" ht="10.35" customHeight="1" x14ac:dyDescent="0.3">
      <c r="A55" s="84">
        <v>21</v>
      </c>
      <c r="B55" s="20" t="s">
        <v>172</v>
      </c>
      <c r="C55" s="77" t="s">
        <v>19</v>
      </c>
      <c r="D55" s="21" t="s">
        <v>82</v>
      </c>
      <c r="E55" s="86">
        <v>1</v>
      </c>
      <c r="F55" s="90" t="s">
        <v>256</v>
      </c>
      <c r="G55" s="97"/>
      <c r="H55" s="86" t="str">
        <f t="shared" ref="H55" si="11">COUNTIF(E55:G56,"④")&amp;"/"&amp;2</f>
        <v>1/2</v>
      </c>
      <c r="I55" s="102"/>
      <c r="J55" s="75">
        <v>2</v>
      </c>
      <c r="K55" s="5"/>
      <c r="M55" s="27">
        <v>75</v>
      </c>
      <c r="N55" s="27"/>
      <c r="O55" s="27"/>
      <c r="P55" s="27"/>
    </row>
    <row r="56" spans="1:16" s="1" customFormat="1" ht="10.35" customHeight="1" x14ac:dyDescent="0.3">
      <c r="A56" s="94"/>
      <c r="B56" s="22" t="s">
        <v>173</v>
      </c>
      <c r="C56" s="78"/>
      <c r="D56" s="23" t="s">
        <v>83</v>
      </c>
      <c r="E56" s="95"/>
      <c r="F56" s="96"/>
      <c r="G56" s="98"/>
      <c r="H56" s="95"/>
      <c r="I56" s="103"/>
      <c r="J56" s="81"/>
      <c r="K56" s="5"/>
      <c r="M56" s="27">
        <v>76</v>
      </c>
      <c r="N56" s="27"/>
      <c r="O56" s="27"/>
      <c r="P56" s="27"/>
    </row>
    <row r="57" spans="1:16" s="1" customFormat="1" ht="7.35" customHeight="1" x14ac:dyDescent="0.3">
      <c r="A57" s="4"/>
      <c r="B57" s="4"/>
      <c r="C57" s="4"/>
      <c r="D57" s="4"/>
      <c r="E57" s="5"/>
      <c r="F57" s="5"/>
      <c r="G57" s="5"/>
      <c r="H57" s="5"/>
      <c r="I57" s="5"/>
      <c r="J57" s="5"/>
      <c r="K57" s="5"/>
      <c r="M57" s="27">
        <v>77</v>
      </c>
    </row>
    <row r="58" spans="1:16" s="1" customFormat="1" ht="10.35" customHeight="1" x14ac:dyDescent="0.3">
      <c r="A58" s="7">
        <v>8</v>
      </c>
      <c r="B58" s="14" t="s">
        <v>0</v>
      </c>
      <c r="C58" s="8" t="s">
        <v>1</v>
      </c>
      <c r="D58" s="8" t="s">
        <v>2</v>
      </c>
      <c r="E58" s="34">
        <v>22</v>
      </c>
      <c r="F58" s="24">
        <v>23</v>
      </c>
      <c r="G58" s="24">
        <v>24</v>
      </c>
      <c r="H58" s="25">
        <v>25</v>
      </c>
      <c r="I58" s="34" t="s">
        <v>3</v>
      </c>
      <c r="J58" s="24" t="s">
        <v>4</v>
      </c>
      <c r="K58" s="25" t="s">
        <v>5</v>
      </c>
      <c r="M58" s="27">
        <v>80</v>
      </c>
    </row>
    <row r="59" spans="1:16" s="1" customFormat="1" ht="10.35" customHeight="1" x14ac:dyDescent="0.3">
      <c r="A59" s="84">
        <v>22</v>
      </c>
      <c r="B59" s="16" t="s">
        <v>174</v>
      </c>
      <c r="C59" s="12" t="s">
        <v>30</v>
      </c>
      <c r="D59" s="12" t="s">
        <v>31</v>
      </c>
      <c r="E59" s="92"/>
      <c r="F59" s="90" t="s">
        <v>255</v>
      </c>
      <c r="G59" s="90" t="s">
        <v>256</v>
      </c>
      <c r="H59" s="75">
        <v>1</v>
      </c>
      <c r="I59" s="86" t="str">
        <f>COUNTIF(E59:H60,"④")&amp;"/"&amp;3</f>
        <v>2/3</v>
      </c>
      <c r="J59" s="90">
        <v>5</v>
      </c>
      <c r="K59" s="75">
        <v>2</v>
      </c>
      <c r="M59" s="27">
        <v>81</v>
      </c>
      <c r="N59" s="28" t="str">
        <f>IF(K59=1,B59,IF(K61=1,B61,IF(K63=1,B63,IF(K65=1,B65,""))))</f>
        <v>本山　雄介</v>
      </c>
      <c r="O59" s="28" t="str">
        <f>IF(K59=1,C59,IF(K61=1,C61,IF(K63=1,C63,IF(K65=1,C65,""))))</f>
        <v>大阪</v>
      </c>
      <c r="P59" s="28" t="str">
        <f>IF(K59=1,D59,IF(K61=1,D61,IF(K63=1,D63,IF(K65=1,D65,""))))</f>
        <v>平野連盟</v>
      </c>
    </row>
    <row r="60" spans="1:16" s="1" customFormat="1" ht="10.35" customHeight="1" x14ac:dyDescent="0.3">
      <c r="A60" s="85"/>
      <c r="B60" s="18" t="s">
        <v>175</v>
      </c>
      <c r="C60" s="13" t="s">
        <v>22</v>
      </c>
      <c r="D60" s="13" t="s">
        <v>42</v>
      </c>
      <c r="E60" s="93"/>
      <c r="F60" s="91"/>
      <c r="G60" s="91"/>
      <c r="H60" s="76"/>
      <c r="I60" s="87"/>
      <c r="J60" s="91"/>
      <c r="K60" s="76"/>
      <c r="M60" s="27">
        <v>82</v>
      </c>
      <c r="N60" s="28" t="str">
        <f>IF(K59=1,B60,IF(K61=1,B62,IF(K63=1,B64,IF(K65=1,B66,""))))</f>
        <v>原田　愛子</v>
      </c>
      <c r="O60" s="28" t="str">
        <f>IF(K59=1,C60,IF(K61=1,C62,IF(K63=1,C64,IF(K65=1,C66,""))))</f>
        <v>奈良</v>
      </c>
      <c r="P60" s="28" t="str">
        <f>IF(K59=1,D60,IF(K61=1,D62,IF(K63=1,D64,IF(K65=1,D66,""))))</f>
        <v>Ｔ・Ｍクラブ</v>
      </c>
    </row>
    <row r="61" spans="1:16" s="1" customFormat="1" ht="10.35" customHeight="1" x14ac:dyDescent="0.3">
      <c r="A61" s="84">
        <v>23</v>
      </c>
      <c r="B61" s="16" t="s">
        <v>176</v>
      </c>
      <c r="C61" s="77" t="s">
        <v>16</v>
      </c>
      <c r="D61" s="77" t="s">
        <v>84</v>
      </c>
      <c r="E61" s="86">
        <v>0</v>
      </c>
      <c r="F61" s="88"/>
      <c r="G61" s="90" t="s">
        <v>256</v>
      </c>
      <c r="H61" s="75">
        <v>3</v>
      </c>
      <c r="I61" s="86" t="str">
        <f t="shared" ref="I61" si="12">COUNTIF(E61:H62,"④")&amp;"/"&amp;3</f>
        <v>1/3</v>
      </c>
      <c r="J61" s="90">
        <v>-3</v>
      </c>
      <c r="K61" s="75">
        <v>3</v>
      </c>
      <c r="M61" s="27">
        <v>83</v>
      </c>
      <c r="N61" s="27"/>
      <c r="O61" s="27"/>
      <c r="P61" s="27"/>
    </row>
    <row r="62" spans="1:16" s="1" customFormat="1" ht="10.35" customHeight="1" x14ac:dyDescent="0.3">
      <c r="A62" s="85"/>
      <c r="B62" s="18" t="s">
        <v>177</v>
      </c>
      <c r="C62" s="82"/>
      <c r="D62" s="82"/>
      <c r="E62" s="87"/>
      <c r="F62" s="89"/>
      <c r="G62" s="91"/>
      <c r="H62" s="76"/>
      <c r="I62" s="87"/>
      <c r="J62" s="91"/>
      <c r="K62" s="76"/>
      <c r="M62" s="27">
        <v>84</v>
      </c>
      <c r="N62" s="27"/>
      <c r="O62" s="27"/>
      <c r="P62" s="27"/>
    </row>
    <row r="63" spans="1:16" s="1" customFormat="1" ht="10.35" customHeight="1" x14ac:dyDescent="0.3">
      <c r="A63" s="84">
        <v>24</v>
      </c>
      <c r="B63" s="16" t="s">
        <v>85</v>
      </c>
      <c r="C63" s="77" t="s">
        <v>19</v>
      </c>
      <c r="D63" s="12" t="s">
        <v>86</v>
      </c>
      <c r="E63" s="86">
        <v>0</v>
      </c>
      <c r="F63" s="90">
        <v>2</v>
      </c>
      <c r="G63" s="88"/>
      <c r="H63" s="75" t="s">
        <v>255</v>
      </c>
      <c r="I63" s="86" t="str">
        <f t="shared" ref="I63" si="13">COUNTIF(E63:H64,"④")&amp;"/"&amp;3</f>
        <v>1/3</v>
      </c>
      <c r="J63" s="90">
        <v>-4</v>
      </c>
      <c r="K63" s="75">
        <v>4</v>
      </c>
      <c r="M63" s="27">
        <v>85</v>
      </c>
      <c r="N63" s="27"/>
      <c r="O63" s="27"/>
      <c r="P63" s="27"/>
    </row>
    <row r="64" spans="1:16" s="1" customFormat="1" ht="10.35" customHeight="1" x14ac:dyDescent="0.3">
      <c r="A64" s="85"/>
      <c r="B64" s="18" t="s">
        <v>178</v>
      </c>
      <c r="C64" s="82"/>
      <c r="D64" s="13" t="s">
        <v>87</v>
      </c>
      <c r="E64" s="87"/>
      <c r="F64" s="91"/>
      <c r="G64" s="89"/>
      <c r="H64" s="76"/>
      <c r="I64" s="87"/>
      <c r="J64" s="91"/>
      <c r="K64" s="76"/>
      <c r="M64" s="27">
        <v>86</v>
      </c>
      <c r="N64" s="27"/>
      <c r="O64" s="27"/>
      <c r="P64" s="27"/>
    </row>
    <row r="65" spans="1:16" s="1" customFormat="1" ht="10.35" customHeight="1" x14ac:dyDescent="0.3">
      <c r="A65" s="84">
        <v>25</v>
      </c>
      <c r="B65" s="20" t="s">
        <v>179</v>
      </c>
      <c r="C65" s="4" t="s">
        <v>13</v>
      </c>
      <c r="D65" s="4" t="s">
        <v>43</v>
      </c>
      <c r="E65" s="86" t="s">
        <v>256</v>
      </c>
      <c r="F65" s="90" t="s">
        <v>256</v>
      </c>
      <c r="G65" s="90">
        <v>2</v>
      </c>
      <c r="H65" s="97"/>
      <c r="I65" s="86" t="str">
        <f t="shared" ref="I65" si="14">COUNTIF(E65:H66,"④")&amp;"/"&amp;3</f>
        <v>2/3</v>
      </c>
      <c r="J65" s="90">
        <v>2</v>
      </c>
      <c r="K65" s="75">
        <v>1</v>
      </c>
      <c r="M65" s="27"/>
    </row>
    <row r="66" spans="1:16" s="1" customFormat="1" ht="10.35" customHeight="1" x14ac:dyDescent="0.3">
      <c r="A66" s="94"/>
      <c r="B66" s="22" t="s">
        <v>180</v>
      </c>
      <c r="C66" s="9" t="s">
        <v>38</v>
      </c>
      <c r="D66" s="9" t="s">
        <v>88</v>
      </c>
      <c r="E66" s="95"/>
      <c r="F66" s="96"/>
      <c r="G66" s="96"/>
      <c r="H66" s="98"/>
      <c r="I66" s="95"/>
      <c r="J66" s="96"/>
      <c r="K66" s="81"/>
      <c r="M66" s="27"/>
    </row>
    <row r="67" spans="1:16" s="1" customFormat="1" ht="7.35" customHeight="1" x14ac:dyDescent="0.3">
      <c r="A67" s="4"/>
      <c r="B67" s="4"/>
      <c r="C67" s="4"/>
      <c r="D67" s="4"/>
      <c r="E67" s="5"/>
      <c r="F67" s="5"/>
      <c r="G67" s="5"/>
      <c r="H67" s="5"/>
      <c r="I67" s="5"/>
      <c r="J67" s="5"/>
      <c r="K67" s="5"/>
      <c r="M67" s="27">
        <v>90</v>
      </c>
    </row>
    <row r="68" spans="1:16" s="1" customFormat="1" ht="10.35" customHeight="1" x14ac:dyDescent="0.3">
      <c r="A68" s="7">
        <v>9</v>
      </c>
      <c r="B68" s="14" t="s">
        <v>0</v>
      </c>
      <c r="C68" s="8" t="s">
        <v>1</v>
      </c>
      <c r="D68" s="15" t="s">
        <v>2</v>
      </c>
      <c r="E68" s="34">
        <v>26</v>
      </c>
      <c r="F68" s="24">
        <v>27</v>
      </c>
      <c r="G68" s="25">
        <v>28</v>
      </c>
      <c r="H68" s="34" t="s">
        <v>3</v>
      </c>
      <c r="I68" s="24" t="s">
        <v>4</v>
      </c>
      <c r="J68" s="25" t="s">
        <v>5</v>
      </c>
      <c r="K68" s="5"/>
      <c r="M68" s="27">
        <v>91</v>
      </c>
      <c r="N68" s="28" t="str">
        <f>IF(J69=1,B69,IF(J71=1,B71,IF(J73=1,B73,"")))</f>
        <v>小林　　宗</v>
      </c>
      <c r="O68" s="28" t="str">
        <f>IF(J69=1,C69,IF(J71=1,C71,IF(J73=1,C73,"")))</f>
        <v>神奈川</v>
      </c>
      <c r="P68" s="28" t="str">
        <f>IF(J69=1,D69,IF(J71=1,D71,IF(J73=1,D73,"")))</f>
        <v>JOHNNY'S</v>
      </c>
    </row>
    <row r="69" spans="1:16" s="1" customFormat="1" ht="10.35" customHeight="1" x14ac:dyDescent="0.3">
      <c r="A69" s="84">
        <v>26</v>
      </c>
      <c r="B69" s="16" t="s">
        <v>181</v>
      </c>
      <c r="C69" s="12" t="s">
        <v>89</v>
      </c>
      <c r="D69" s="17" t="s">
        <v>29</v>
      </c>
      <c r="E69" s="92"/>
      <c r="F69" s="90" t="s">
        <v>254</v>
      </c>
      <c r="G69" s="75" t="s">
        <v>254</v>
      </c>
      <c r="H69" s="99" t="str">
        <f>COUNTIF(E69:G70,"④")&amp;"/"&amp;2</f>
        <v>2/2</v>
      </c>
      <c r="I69" s="102"/>
      <c r="J69" s="75">
        <v>1</v>
      </c>
      <c r="K69" s="5"/>
      <c r="M69" s="27">
        <v>92</v>
      </c>
      <c r="N69" s="28" t="str">
        <f>IF(J69=1,B70,IF(J71=1,B72,IF(J73=1,B74,"")))</f>
        <v>田中 加代子</v>
      </c>
      <c r="O69" s="28" t="str">
        <f>IF(J69=1,C70,IF(J71=1,C71,IF(J73=1,C74,"")))</f>
        <v>鳥取</v>
      </c>
      <c r="P69" s="28" t="str">
        <f>IF(J69=1,D70,IF(J71=1,D72,IF(J73=1,D74,"")))</f>
        <v>レディース鳥取</v>
      </c>
    </row>
    <row r="70" spans="1:16" s="1" customFormat="1" ht="10.35" customHeight="1" x14ac:dyDescent="0.3">
      <c r="A70" s="85"/>
      <c r="B70" s="18" t="s">
        <v>90</v>
      </c>
      <c r="C70" s="13" t="s">
        <v>41</v>
      </c>
      <c r="D70" s="19" t="s">
        <v>91</v>
      </c>
      <c r="E70" s="93"/>
      <c r="F70" s="91"/>
      <c r="G70" s="76"/>
      <c r="H70" s="100"/>
      <c r="I70" s="104"/>
      <c r="J70" s="76"/>
      <c r="K70" s="5"/>
      <c r="M70" s="27">
        <v>93</v>
      </c>
      <c r="N70" s="27"/>
      <c r="O70" s="27"/>
      <c r="P70" s="27"/>
    </row>
    <row r="71" spans="1:16" s="1" customFormat="1" ht="10.35" customHeight="1" x14ac:dyDescent="0.3">
      <c r="A71" s="84">
        <v>27</v>
      </c>
      <c r="B71" s="16" t="s">
        <v>182</v>
      </c>
      <c r="C71" s="77" t="s">
        <v>11</v>
      </c>
      <c r="D71" s="17" t="s">
        <v>92</v>
      </c>
      <c r="E71" s="86">
        <v>0</v>
      </c>
      <c r="F71" s="88"/>
      <c r="G71" s="75">
        <v>2</v>
      </c>
      <c r="H71" s="86" t="str">
        <f t="shared" ref="H71" si="15">COUNTIF(E71:G72,"④")&amp;"/"&amp;2</f>
        <v>0/2</v>
      </c>
      <c r="I71" s="102"/>
      <c r="J71" s="75">
        <v>3</v>
      </c>
      <c r="K71" s="10"/>
      <c r="M71" s="27">
        <v>94</v>
      </c>
      <c r="N71" s="27"/>
      <c r="O71" s="27"/>
      <c r="P71" s="27"/>
    </row>
    <row r="72" spans="1:16" s="1" customFormat="1" ht="10.35" customHeight="1" x14ac:dyDescent="0.3">
      <c r="A72" s="85"/>
      <c r="B72" s="18" t="s">
        <v>183</v>
      </c>
      <c r="C72" s="82"/>
      <c r="D72" s="19" t="s">
        <v>25</v>
      </c>
      <c r="E72" s="87"/>
      <c r="F72" s="89"/>
      <c r="G72" s="76"/>
      <c r="H72" s="87"/>
      <c r="I72" s="104"/>
      <c r="J72" s="76"/>
      <c r="K72" s="10"/>
      <c r="M72" s="27">
        <v>95</v>
      </c>
      <c r="N72" s="27"/>
      <c r="O72" s="27"/>
      <c r="P72" s="27"/>
    </row>
    <row r="73" spans="1:16" s="1" customFormat="1" ht="10.35" customHeight="1" x14ac:dyDescent="0.3">
      <c r="A73" s="84">
        <v>28</v>
      </c>
      <c r="B73" s="20" t="s">
        <v>93</v>
      </c>
      <c r="C73" s="4" t="s">
        <v>23</v>
      </c>
      <c r="D73" s="21" t="s">
        <v>94</v>
      </c>
      <c r="E73" s="86">
        <v>0</v>
      </c>
      <c r="F73" s="90" t="s">
        <v>254</v>
      </c>
      <c r="G73" s="97"/>
      <c r="H73" s="86" t="str">
        <f t="shared" ref="H73" si="16">COUNTIF(E73:G74,"④")&amp;"/"&amp;2</f>
        <v>1/2</v>
      </c>
      <c r="I73" s="102"/>
      <c r="J73" s="75">
        <v>2</v>
      </c>
      <c r="K73" s="5"/>
      <c r="M73" s="27">
        <v>96</v>
      </c>
      <c r="N73" s="27"/>
      <c r="O73" s="27"/>
      <c r="P73" s="27"/>
    </row>
    <row r="74" spans="1:16" s="1" customFormat="1" ht="10.35" customHeight="1" x14ac:dyDescent="0.3">
      <c r="A74" s="94"/>
      <c r="B74" s="22" t="s">
        <v>184</v>
      </c>
      <c r="C74" s="9" t="s">
        <v>12</v>
      </c>
      <c r="D74" s="23" t="s">
        <v>95</v>
      </c>
      <c r="E74" s="95"/>
      <c r="F74" s="96"/>
      <c r="G74" s="98"/>
      <c r="H74" s="95"/>
      <c r="I74" s="103"/>
      <c r="J74" s="81"/>
      <c r="K74" s="5"/>
      <c r="M74" s="27">
        <v>97</v>
      </c>
    </row>
    <row r="75" spans="1:16" s="1" customFormat="1" x14ac:dyDescent="0.3">
      <c r="A75" s="4"/>
      <c r="B75" s="2"/>
      <c r="C75" s="2"/>
      <c r="D75" s="6"/>
      <c r="E75" s="3"/>
      <c r="F75" s="3"/>
      <c r="G75" s="3"/>
      <c r="H75" s="3"/>
      <c r="I75" s="3"/>
      <c r="J75" s="3"/>
      <c r="M75" s="27"/>
    </row>
    <row r="76" spans="1:16" s="1" customFormat="1" x14ac:dyDescent="0.3">
      <c r="A76" s="4"/>
      <c r="B76" s="2"/>
      <c r="C76" s="2"/>
      <c r="D76" s="6"/>
      <c r="E76" s="3"/>
      <c r="F76" s="3"/>
      <c r="G76" s="3"/>
      <c r="H76" s="3"/>
      <c r="I76" s="3"/>
      <c r="J76" s="3"/>
      <c r="M76" s="27"/>
    </row>
    <row r="77" spans="1:16" s="1" customFormat="1" ht="20.399999999999999" customHeight="1" x14ac:dyDescent="0.3">
      <c r="A77" s="101" t="s">
        <v>140</v>
      </c>
      <c r="B77" s="101"/>
      <c r="C77" s="101"/>
      <c r="D77" s="101"/>
      <c r="E77" s="101"/>
      <c r="F77" s="101"/>
      <c r="G77" s="101"/>
      <c r="H77" s="101"/>
      <c r="I77" s="101"/>
      <c r="J77" s="101"/>
      <c r="M77" s="27"/>
    </row>
    <row r="78" spans="1:16" s="1" customFormat="1" ht="10.35" customHeight="1" x14ac:dyDescent="0.3">
      <c r="A78" s="7">
        <v>10</v>
      </c>
      <c r="B78" s="14" t="s">
        <v>0</v>
      </c>
      <c r="C78" s="8" t="s">
        <v>1</v>
      </c>
      <c r="D78" s="15" t="s">
        <v>2</v>
      </c>
      <c r="E78" s="34">
        <v>29</v>
      </c>
      <c r="F78" s="24">
        <v>30</v>
      </c>
      <c r="G78" s="25">
        <v>31</v>
      </c>
      <c r="H78" s="34" t="s">
        <v>3</v>
      </c>
      <c r="I78" s="24" t="s">
        <v>4</v>
      </c>
      <c r="J78" s="25" t="s">
        <v>5</v>
      </c>
      <c r="K78" s="5"/>
      <c r="M78" s="27">
        <v>100</v>
      </c>
    </row>
    <row r="79" spans="1:16" s="1" customFormat="1" ht="10.35" customHeight="1" x14ac:dyDescent="0.3">
      <c r="A79" s="84">
        <v>29</v>
      </c>
      <c r="B79" s="16" t="s">
        <v>185</v>
      </c>
      <c r="C79" s="77" t="s">
        <v>19</v>
      </c>
      <c r="D79" s="17" t="s">
        <v>65</v>
      </c>
      <c r="E79" s="92"/>
      <c r="F79" s="90" t="s">
        <v>254</v>
      </c>
      <c r="G79" s="75">
        <v>2</v>
      </c>
      <c r="H79" s="99" t="str">
        <f>COUNTIF(E79:G80,"④")&amp;"/"&amp;2</f>
        <v>1/2</v>
      </c>
      <c r="I79" s="90">
        <v>1</v>
      </c>
      <c r="J79" s="75">
        <v>2</v>
      </c>
      <c r="K79" s="5"/>
      <c r="M79" s="27">
        <v>101</v>
      </c>
      <c r="N79" s="28" t="str">
        <f>IF(J79=1,B79,IF(J81=1,B81,IF(J83=1,B83,"")))</f>
        <v>福井　崇文</v>
      </c>
      <c r="O79" s="28" t="str">
        <f>IF(J79=1,C79,IF(J81=1,C81,IF(J83=1,C83,"")))</f>
        <v>奈良</v>
      </c>
      <c r="P79" s="28" t="str">
        <f>IF(J79=1,D79,IF(J81=1,D81,IF(J83=1,D83,"")))</f>
        <v>王寺ソフトテニスクラブ</v>
      </c>
    </row>
    <row r="80" spans="1:16" s="1" customFormat="1" ht="10.35" customHeight="1" x14ac:dyDescent="0.3">
      <c r="A80" s="85"/>
      <c r="B80" s="18" t="s">
        <v>186</v>
      </c>
      <c r="C80" s="82"/>
      <c r="D80" s="19" t="s">
        <v>96</v>
      </c>
      <c r="E80" s="93"/>
      <c r="F80" s="91"/>
      <c r="G80" s="76"/>
      <c r="H80" s="100"/>
      <c r="I80" s="91"/>
      <c r="J80" s="76"/>
      <c r="K80" s="5"/>
      <c r="M80" s="27">
        <v>102</v>
      </c>
      <c r="N80" s="28" t="str">
        <f>IF(J79=1,B80,IF(J81=1,B82,IF(J83=1,B84,"")))</f>
        <v>小宮　利枝</v>
      </c>
      <c r="O80" s="28">
        <f>IF(J79=1,C80,IF(J81=1,C82,IF(J83=1,C84,"")))</f>
        <v>0</v>
      </c>
      <c r="P80" s="28" t="str">
        <f>IF(J79=1,D80,IF(J81=1,D82,IF(J83=1,D84,"")))</f>
        <v>生駒市ST協会</v>
      </c>
    </row>
    <row r="81" spans="1:16" s="1" customFormat="1" ht="10.35" customHeight="1" x14ac:dyDescent="0.3">
      <c r="A81" s="84">
        <v>30</v>
      </c>
      <c r="B81" s="20" t="s">
        <v>187</v>
      </c>
      <c r="C81" s="4" t="s">
        <v>12</v>
      </c>
      <c r="D81" s="21" t="s">
        <v>81</v>
      </c>
      <c r="E81" s="86">
        <v>1</v>
      </c>
      <c r="F81" s="88"/>
      <c r="G81" s="75" t="s">
        <v>256</v>
      </c>
      <c r="H81" s="86" t="str">
        <f t="shared" ref="H81" si="17">COUNTIF(E81:G82,"④")&amp;"/"&amp;2</f>
        <v>1/2</v>
      </c>
      <c r="I81" s="90">
        <v>-2</v>
      </c>
      <c r="J81" s="75">
        <v>3</v>
      </c>
      <c r="K81" s="10"/>
      <c r="M81" s="27">
        <v>103</v>
      </c>
      <c r="N81" s="27"/>
      <c r="O81" s="27"/>
      <c r="P81" s="27"/>
    </row>
    <row r="82" spans="1:16" s="1" customFormat="1" ht="10.35" customHeight="1" x14ac:dyDescent="0.3">
      <c r="A82" s="85"/>
      <c r="B82" s="18" t="s">
        <v>97</v>
      </c>
      <c r="C82" s="13" t="s">
        <v>98</v>
      </c>
      <c r="D82" s="19" t="s">
        <v>99</v>
      </c>
      <c r="E82" s="87"/>
      <c r="F82" s="89"/>
      <c r="G82" s="76"/>
      <c r="H82" s="87"/>
      <c r="I82" s="91"/>
      <c r="J82" s="76"/>
      <c r="K82" s="10"/>
      <c r="M82" s="27">
        <v>104</v>
      </c>
      <c r="N82" s="27"/>
      <c r="O82" s="27"/>
      <c r="P82" s="27"/>
    </row>
    <row r="83" spans="1:16" s="1" customFormat="1" ht="10.35" customHeight="1" x14ac:dyDescent="0.3">
      <c r="A83" s="84">
        <v>31</v>
      </c>
      <c r="B83" s="20" t="s">
        <v>188</v>
      </c>
      <c r="C83" s="77" t="s">
        <v>15</v>
      </c>
      <c r="D83" s="21" t="s">
        <v>257</v>
      </c>
      <c r="E83" s="86" t="s">
        <v>256</v>
      </c>
      <c r="F83" s="90">
        <v>3</v>
      </c>
      <c r="G83" s="97"/>
      <c r="H83" s="86" t="str">
        <f t="shared" ref="H83" si="18">COUNTIF(E83:G84,"④")&amp;"/"&amp;2</f>
        <v>1/2</v>
      </c>
      <c r="I83" s="90">
        <v>1</v>
      </c>
      <c r="J83" s="75">
        <v>1</v>
      </c>
      <c r="K83" s="5"/>
      <c r="M83" s="27">
        <v>105</v>
      </c>
      <c r="N83" s="27"/>
      <c r="O83" s="27"/>
      <c r="P83" s="27"/>
    </row>
    <row r="84" spans="1:16" s="1" customFormat="1" ht="10.35" customHeight="1" x14ac:dyDescent="0.3">
      <c r="A84" s="94"/>
      <c r="B84" s="22" t="s">
        <v>189</v>
      </c>
      <c r="C84" s="78"/>
      <c r="D84" s="23" t="s">
        <v>258</v>
      </c>
      <c r="E84" s="95"/>
      <c r="F84" s="96"/>
      <c r="G84" s="98"/>
      <c r="H84" s="95"/>
      <c r="I84" s="96"/>
      <c r="J84" s="81"/>
      <c r="K84" s="5"/>
      <c r="M84" s="27">
        <v>106</v>
      </c>
      <c r="N84" s="27"/>
      <c r="O84" s="27"/>
      <c r="P84" s="27"/>
    </row>
    <row r="85" spans="1:16" s="1" customFormat="1" ht="7.35" customHeight="1" x14ac:dyDescent="0.3">
      <c r="A85" s="4"/>
      <c r="B85" s="4"/>
      <c r="C85" s="4"/>
      <c r="D85" s="4"/>
      <c r="E85" s="5"/>
      <c r="F85" s="5"/>
      <c r="G85" s="5"/>
      <c r="H85" s="5"/>
      <c r="I85" s="5"/>
      <c r="J85" s="5"/>
      <c r="K85" s="5"/>
      <c r="M85" s="27">
        <v>107</v>
      </c>
    </row>
    <row r="86" spans="1:16" s="1" customFormat="1" ht="10.35" customHeight="1" x14ac:dyDescent="0.3">
      <c r="A86" s="7">
        <v>11</v>
      </c>
      <c r="B86" s="14" t="s">
        <v>0</v>
      </c>
      <c r="C86" s="8" t="s">
        <v>1</v>
      </c>
      <c r="D86" s="15" t="s">
        <v>2</v>
      </c>
      <c r="E86" s="34">
        <v>32</v>
      </c>
      <c r="F86" s="24">
        <v>33</v>
      </c>
      <c r="G86" s="24">
        <v>34</v>
      </c>
      <c r="H86" s="25">
        <v>35</v>
      </c>
      <c r="I86" s="34" t="s">
        <v>3</v>
      </c>
      <c r="J86" s="24" t="s">
        <v>4</v>
      </c>
      <c r="K86" s="25" t="s">
        <v>5</v>
      </c>
      <c r="M86" s="27">
        <v>110</v>
      </c>
    </row>
    <row r="87" spans="1:16" s="1" customFormat="1" ht="10.35" customHeight="1" x14ac:dyDescent="0.3">
      <c r="A87" s="84">
        <v>32</v>
      </c>
      <c r="B87" s="16" t="s">
        <v>190</v>
      </c>
      <c r="C87" s="77" t="s">
        <v>6</v>
      </c>
      <c r="D87" s="17" t="s">
        <v>100</v>
      </c>
      <c r="E87" s="92"/>
      <c r="F87" s="90">
        <v>3</v>
      </c>
      <c r="G87" s="90" t="s">
        <v>254</v>
      </c>
      <c r="H87" s="75" t="s">
        <v>256</v>
      </c>
      <c r="I87" s="86" t="str">
        <f>COUNTIF(E87:H88,"④")&amp;"/"&amp;3</f>
        <v>2/3</v>
      </c>
      <c r="J87" s="90"/>
      <c r="K87" s="75">
        <v>2</v>
      </c>
      <c r="M87" s="27">
        <v>111</v>
      </c>
      <c r="N87" s="28" t="str">
        <f>IF(K87=1,B87,IF(K89=1,B89,IF(K91=1,B91,IF(K93=1,B93,""))))</f>
        <v>宝川　　康</v>
      </c>
      <c r="O87" s="28" t="str">
        <f>IF(K87=1,C87,IF(K89=1,C89,IF(K91=1,C91,IF(K93=1,C93,""))))</f>
        <v>大阪</v>
      </c>
      <c r="P87" s="28" t="str">
        <f>IF(K87=1,D87,IF(K89=1,D89,IF(K91=1,D91,IF(K93=1,D93,""))))</f>
        <v>旭クラブ</v>
      </c>
    </row>
    <row r="88" spans="1:16" s="1" customFormat="1" ht="10.35" customHeight="1" x14ac:dyDescent="0.3">
      <c r="A88" s="85"/>
      <c r="B88" s="18" t="s">
        <v>191</v>
      </c>
      <c r="C88" s="82"/>
      <c r="D88" s="19" t="s">
        <v>18</v>
      </c>
      <c r="E88" s="93"/>
      <c r="F88" s="91"/>
      <c r="G88" s="91"/>
      <c r="H88" s="76"/>
      <c r="I88" s="87"/>
      <c r="J88" s="91"/>
      <c r="K88" s="76"/>
      <c r="M88" s="27">
        <v>112</v>
      </c>
      <c r="N88" s="28" t="str">
        <f>IF(K87=1,B88,IF(K89=1,B90,IF(K91=1,B92,IF(K93=1,B94,""))))</f>
        <v>高野　優子</v>
      </c>
      <c r="O88" s="28">
        <f>IF(K87=1,C88,IF(K89=1,C90,IF(K91=1,C92,IF(K93=1,C94,""))))</f>
        <v>0</v>
      </c>
      <c r="P88" s="28">
        <f>IF(K87=1,D88,IF(K89=1,D90,IF(K91=1,D92,IF(K93=1,D94,""))))</f>
        <v>0</v>
      </c>
    </row>
    <row r="89" spans="1:16" s="1" customFormat="1" ht="10.35" customHeight="1" x14ac:dyDescent="0.3">
      <c r="A89" s="84">
        <v>33</v>
      </c>
      <c r="B89" s="16" t="s">
        <v>192</v>
      </c>
      <c r="C89" s="77" t="s">
        <v>13</v>
      </c>
      <c r="D89" s="79" t="s">
        <v>61</v>
      </c>
      <c r="E89" s="86" t="s">
        <v>255</v>
      </c>
      <c r="F89" s="88"/>
      <c r="G89" s="90" t="s">
        <v>254</v>
      </c>
      <c r="H89" s="75" t="s">
        <v>256</v>
      </c>
      <c r="I89" s="86" t="str">
        <f t="shared" ref="I89" si="19">COUNTIF(E89:H90,"④")&amp;"/"&amp;3</f>
        <v>3/3</v>
      </c>
      <c r="J89" s="90"/>
      <c r="K89" s="75">
        <v>1</v>
      </c>
      <c r="M89" s="27">
        <v>113</v>
      </c>
      <c r="N89" s="27"/>
      <c r="O89" s="27"/>
      <c r="P89" s="27"/>
    </row>
    <row r="90" spans="1:16" s="1" customFormat="1" ht="10.35" customHeight="1" x14ac:dyDescent="0.3">
      <c r="A90" s="85"/>
      <c r="B90" s="18" t="s">
        <v>193</v>
      </c>
      <c r="C90" s="82"/>
      <c r="D90" s="83"/>
      <c r="E90" s="87"/>
      <c r="F90" s="89"/>
      <c r="G90" s="91"/>
      <c r="H90" s="76"/>
      <c r="I90" s="87"/>
      <c r="J90" s="91"/>
      <c r="K90" s="76"/>
      <c r="M90" s="27">
        <v>114</v>
      </c>
      <c r="N90" s="27"/>
      <c r="O90" s="27"/>
      <c r="P90" s="27"/>
    </row>
    <row r="91" spans="1:16" s="1" customFormat="1" ht="10.35" customHeight="1" x14ac:dyDescent="0.3">
      <c r="A91" s="84">
        <v>34</v>
      </c>
      <c r="B91" s="16" t="s">
        <v>101</v>
      </c>
      <c r="C91" s="77" t="s">
        <v>57</v>
      </c>
      <c r="D91" s="79" t="s">
        <v>102</v>
      </c>
      <c r="E91" s="86" t="s">
        <v>253</v>
      </c>
      <c r="F91" s="90" t="s">
        <v>253</v>
      </c>
      <c r="G91" s="88"/>
      <c r="H91" s="75" t="s">
        <v>253</v>
      </c>
      <c r="I91" s="86" t="str">
        <f t="shared" ref="I91" si="20">COUNTIF(E91:H92,"④")&amp;"/"&amp;3</f>
        <v>0/3</v>
      </c>
      <c r="J91" s="90"/>
      <c r="K91" s="75">
        <v>4</v>
      </c>
      <c r="M91" s="27">
        <v>115</v>
      </c>
      <c r="N91" s="27"/>
      <c r="O91" s="27"/>
      <c r="P91" s="27"/>
    </row>
    <row r="92" spans="1:16" s="1" customFormat="1" ht="10.35" customHeight="1" x14ac:dyDescent="0.3">
      <c r="A92" s="85"/>
      <c r="B92" s="18" t="s">
        <v>194</v>
      </c>
      <c r="C92" s="82"/>
      <c r="D92" s="83"/>
      <c r="E92" s="87"/>
      <c r="F92" s="91"/>
      <c r="G92" s="89"/>
      <c r="H92" s="76"/>
      <c r="I92" s="87"/>
      <c r="J92" s="91"/>
      <c r="K92" s="76"/>
      <c r="M92" s="27">
        <v>116</v>
      </c>
      <c r="N92" s="27"/>
      <c r="O92" s="27"/>
      <c r="P92" s="27"/>
    </row>
    <row r="93" spans="1:16" s="1" customFormat="1" ht="10.35" customHeight="1" x14ac:dyDescent="0.3">
      <c r="A93" s="84">
        <v>35</v>
      </c>
      <c r="B93" s="20" t="s">
        <v>103</v>
      </c>
      <c r="C93" s="77" t="s">
        <v>16</v>
      </c>
      <c r="D93" s="79" t="s">
        <v>53</v>
      </c>
      <c r="E93" s="86">
        <v>2</v>
      </c>
      <c r="F93" s="90">
        <v>0</v>
      </c>
      <c r="G93" s="90" t="s">
        <v>256</v>
      </c>
      <c r="H93" s="97"/>
      <c r="I93" s="86" t="str">
        <f t="shared" ref="I93" si="21">COUNTIF(E93:H94,"④")&amp;"/"&amp;3</f>
        <v>1/3</v>
      </c>
      <c r="J93" s="90"/>
      <c r="K93" s="75">
        <v>3</v>
      </c>
      <c r="M93" s="27">
        <v>117</v>
      </c>
    </row>
    <row r="94" spans="1:16" s="1" customFormat="1" ht="10.35" customHeight="1" x14ac:dyDescent="0.3">
      <c r="A94" s="94"/>
      <c r="B94" s="22" t="s">
        <v>195</v>
      </c>
      <c r="C94" s="78"/>
      <c r="D94" s="80"/>
      <c r="E94" s="95"/>
      <c r="F94" s="96"/>
      <c r="G94" s="96"/>
      <c r="H94" s="98"/>
      <c r="I94" s="95"/>
      <c r="J94" s="96"/>
      <c r="K94" s="81"/>
      <c r="M94" s="27"/>
    </row>
    <row r="95" spans="1:16" s="1" customFormat="1" ht="7.35" customHeight="1" x14ac:dyDescent="0.3">
      <c r="A95" s="4"/>
      <c r="B95" s="4"/>
      <c r="C95" s="4"/>
      <c r="D95" s="4"/>
      <c r="E95" s="5"/>
      <c r="F95" s="5"/>
      <c r="G95" s="5"/>
      <c r="H95" s="5"/>
      <c r="I95" s="5"/>
      <c r="J95" s="5"/>
      <c r="K95" s="5"/>
      <c r="M95" s="27">
        <v>120</v>
      </c>
    </row>
    <row r="96" spans="1:16" s="1" customFormat="1" ht="10.35" customHeight="1" x14ac:dyDescent="0.3">
      <c r="A96" s="7">
        <v>12</v>
      </c>
      <c r="B96" s="14" t="s">
        <v>0</v>
      </c>
      <c r="C96" s="8" t="s">
        <v>1</v>
      </c>
      <c r="D96" s="15" t="s">
        <v>2</v>
      </c>
      <c r="E96" s="34">
        <v>36</v>
      </c>
      <c r="F96" s="24">
        <v>37</v>
      </c>
      <c r="G96" s="25">
        <v>38</v>
      </c>
      <c r="H96" s="34" t="s">
        <v>3</v>
      </c>
      <c r="I96" s="24" t="s">
        <v>4</v>
      </c>
      <c r="J96" s="25" t="s">
        <v>5</v>
      </c>
      <c r="K96" s="5"/>
      <c r="M96" s="27">
        <v>121</v>
      </c>
      <c r="N96" s="28" t="str">
        <f>IF(J97=1,B97,IF(J99=1,B99,IF(J101=1,B101,"")))</f>
        <v>加藤　美雪</v>
      </c>
      <c r="O96" s="28" t="str">
        <f>IF(J97=1,C97,IF(J99=1,C99,IF(J101=1,C101,"")))</f>
        <v>千葉</v>
      </c>
      <c r="P96" s="28" t="str">
        <f>IF(J97=1,D97,IF(J99=1,D99,IF(J101=1,D101,"")))</f>
        <v>小金原クラブ</v>
      </c>
    </row>
    <row r="97" spans="1:16" s="1" customFormat="1" ht="10.35" customHeight="1" x14ac:dyDescent="0.3">
      <c r="A97" s="84">
        <v>36</v>
      </c>
      <c r="B97" s="16" t="s">
        <v>196</v>
      </c>
      <c r="C97" s="77" t="s">
        <v>13</v>
      </c>
      <c r="D97" s="17" t="s">
        <v>104</v>
      </c>
      <c r="E97" s="92"/>
      <c r="F97" s="90">
        <v>2</v>
      </c>
      <c r="G97" s="75">
        <v>1</v>
      </c>
      <c r="H97" s="99" t="str">
        <f>COUNTIF(E97:G98,"④")&amp;"/"&amp;2</f>
        <v>0/2</v>
      </c>
      <c r="I97" s="90"/>
      <c r="J97" s="75">
        <v>3</v>
      </c>
      <c r="K97" s="5"/>
      <c r="M97" s="27">
        <v>122</v>
      </c>
      <c r="N97" s="28" t="str">
        <f>IF(J97=1,B98,IF(J99=1,B100,IF(J101=1,B102,"")))</f>
        <v>古川　　敦</v>
      </c>
      <c r="O97" s="28" t="str">
        <f>IF(J97=1,C97,IF(J99=1,C99,IF(J101=1,C101,"")))</f>
        <v>千葉</v>
      </c>
      <c r="P97" s="28" t="str">
        <f>IF(J97=1,D98,IF(J99=1,D100,IF(J101=1,D102,"")))</f>
        <v>市川クラブ</v>
      </c>
    </row>
    <row r="98" spans="1:16" s="1" customFormat="1" ht="10.35" customHeight="1" x14ac:dyDescent="0.3">
      <c r="A98" s="85"/>
      <c r="B98" s="18" t="s">
        <v>105</v>
      </c>
      <c r="C98" s="82"/>
      <c r="D98" s="19" t="s">
        <v>106</v>
      </c>
      <c r="E98" s="93"/>
      <c r="F98" s="91"/>
      <c r="G98" s="76"/>
      <c r="H98" s="100"/>
      <c r="I98" s="91"/>
      <c r="J98" s="76"/>
      <c r="K98" s="5"/>
      <c r="M98" s="27">
        <v>123</v>
      </c>
      <c r="N98" s="27"/>
      <c r="O98" s="27"/>
      <c r="P98" s="27"/>
    </row>
    <row r="99" spans="1:16" s="1" customFormat="1" ht="10.35" customHeight="1" x14ac:dyDescent="0.3">
      <c r="A99" s="84">
        <v>37</v>
      </c>
      <c r="B99" s="16" t="s">
        <v>197</v>
      </c>
      <c r="C99" s="77" t="s">
        <v>19</v>
      </c>
      <c r="D99" s="17" t="s">
        <v>107</v>
      </c>
      <c r="E99" s="86" t="s">
        <v>256</v>
      </c>
      <c r="F99" s="88"/>
      <c r="G99" s="75">
        <v>0</v>
      </c>
      <c r="H99" s="86" t="str">
        <f t="shared" ref="H99" si="22">COUNTIF(E99:G100,"④")&amp;"/"&amp;2</f>
        <v>1/2</v>
      </c>
      <c r="I99" s="90"/>
      <c r="J99" s="75">
        <v>2</v>
      </c>
      <c r="K99" s="10"/>
      <c r="M99" s="27">
        <v>124</v>
      </c>
      <c r="N99" s="27"/>
      <c r="O99" s="27"/>
      <c r="P99" s="27"/>
    </row>
    <row r="100" spans="1:16" s="1" customFormat="1" ht="10.35" customHeight="1" x14ac:dyDescent="0.3">
      <c r="A100" s="85"/>
      <c r="B100" s="18" t="s">
        <v>198</v>
      </c>
      <c r="C100" s="82"/>
      <c r="D100" s="19" t="s">
        <v>86</v>
      </c>
      <c r="E100" s="87"/>
      <c r="F100" s="89"/>
      <c r="G100" s="76"/>
      <c r="H100" s="87"/>
      <c r="I100" s="91"/>
      <c r="J100" s="76"/>
      <c r="K100" s="10"/>
      <c r="M100" s="27">
        <v>125</v>
      </c>
      <c r="N100" s="27"/>
      <c r="O100" s="27"/>
      <c r="P100" s="27"/>
    </row>
    <row r="101" spans="1:16" s="1" customFormat="1" ht="10.35" customHeight="1" x14ac:dyDescent="0.3">
      <c r="A101" s="84">
        <v>38</v>
      </c>
      <c r="B101" s="20" t="s">
        <v>199</v>
      </c>
      <c r="C101" s="77" t="s">
        <v>22</v>
      </c>
      <c r="D101" s="21" t="s">
        <v>42</v>
      </c>
      <c r="E101" s="86" t="s">
        <v>254</v>
      </c>
      <c r="F101" s="90" t="s">
        <v>256</v>
      </c>
      <c r="G101" s="97"/>
      <c r="H101" s="86" t="str">
        <f t="shared" ref="H101" si="23">COUNTIF(E101:G102,"④")&amp;"/"&amp;2</f>
        <v>2/2</v>
      </c>
      <c r="I101" s="90"/>
      <c r="J101" s="75">
        <v>1</v>
      </c>
      <c r="K101" s="5"/>
      <c r="M101" s="27">
        <v>126</v>
      </c>
      <c r="N101" s="27"/>
      <c r="O101" s="27"/>
      <c r="P101" s="27"/>
    </row>
    <row r="102" spans="1:16" s="1" customFormat="1" ht="10.35" customHeight="1" x14ac:dyDescent="0.3">
      <c r="A102" s="94"/>
      <c r="B102" s="22" t="s">
        <v>200</v>
      </c>
      <c r="C102" s="78"/>
      <c r="D102" s="23" t="s">
        <v>108</v>
      </c>
      <c r="E102" s="95"/>
      <c r="F102" s="96"/>
      <c r="G102" s="98"/>
      <c r="H102" s="95"/>
      <c r="I102" s="96"/>
      <c r="J102" s="81"/>
      <c r="K102" s="5"/>
      <c r="M102" s="27">
        <v>127</v>
      </c>
    </row>
    <row r="103" spans="1:16" s="1" customFormat="1" ht="7.35" customHeight="1" x14ac:dyDescent="0.3">
      <c r="A103" s="4"/>
      <c r="B103" s="26"/>
      <c r="C103" s="4"/>
      <c r="D103" s="4"/>
      <c r="E103" s="5"/>
      <c r="F103" s="5"/>
      <c r="G103" s="5"/>
      <c r="H103" s="5"/>
      <c r="I103" s="5"/>
      <c r="J103" s="5"/>
      <c r="K103" s="5"/>
      <c r="M103" s="27">
        <v>130</v>
      </c>
    </row>
    <row r="104" spans="1:16" s="1" customFormat="1" ht="10.35" customHeight="1" x14ac:dyDescent="0.3">
      <c r="A104" s="7">
        <v>13</v>
      </c>
      <c r="B104" s="14" t="s">
        <v>0</v>
      </c>
      <c r="C104" s="8" t="s">
        <v>1</v>
      </c>
      <c r="D104" s="15" t="s">
        <v>2</v>
      </c>
      <c r="E104" s="34">
        <v>39</v>
      </c>
      <c r="F104" s="24">
        <v>40</v>
      </c>
      <c r="G104" s="25">
        <v>41</v>
      </c>
      <c r="H104" s="34" t="s">
        <v>3</v>
      </c>
      <c r="I104" s="24" t="s">
        <v>4</v>
      </c>
      <c r="J104" s="25" t="s">
        <v>5</v>
      </c>
      <c r="K104" s="5"/>
      <c r="M104" s="27">
        <v>131</v>
      </c>
      <c r="N104" s="28" t="str">
        <f>IF(J105=1,B105,IF(J107=1,B107,IF(J109=1,B109,"")))</f>
        <v>小山　慎二</v>
      </c>
      <c r="O104" s="28" t="str">
        <f>IF(J105=1,C105,IF(J107=1,C107,IF(J109=1,C109,"")))</f>
        <v>東京</v>
      </c>
      <c r="P104" s="28" t="str">
        <f>IF(J105=1,D105,IF(J107=1,D107,IF(J109=1,D109,"")))</f>
        <v>小平クラブ</v>
      </c>
    </row>
    <row r="105" spans="1:16" s="1" customFormat="1" ht="10.35" customHeight="1" x14ac:dyDescent="0.3">
      <c r="A105" s="84">
        <v>39</v>
      </c>
      <c r="B105" s="16" t="s">
        <v>201</v>
      </c>
      <c r="C105" s="77" t="s">
        <v>12</v>
      </c>
      <c r="D105" s="17" t="s">
        <v>109</v>
      </c>
      <c r="E105" s="92"/>
      <c r="F105" s="90" t="s">
        <v>255</v>
      </c>
      <c r="G105" s="75" t="s">
        <v>256</v>
      </c>
      <c r="H105" s="99" t="str">
        <f>COUNTIF(E105:G106,"④")&amp;"/"&amp;2</f>
        <v>2/2</v>
      </c>
      <c r="I105" s="90"/>
      <c r="J105" s="75">
        <v>1</v>
      </c>
      <c r="K105" s="5"/>
      <c r="M105" s="27">
        <v>132</v>
      </c>
      <c r="N105" s="28" t="str">
        <f>IF(J105=1,B106,IF(J107=1,B108,IF(J109=1,B110,"")))</f>
        <v>三宅　一美</v>
      </c>
      <c r="O105" s="28" t="str">
        <f>IF(J105=1,C105,IF(J107=1,C107,IF(J109=1,C109,"")))</f>
        <v>東京</v>
      </c>
      <c r="P105" s="28" t="str">
        <f>IF(J105=1,D106,IF(J107=1,D107,IF(J109=1,D110,"")))</f>
        <v>葛飾クラブ</v>
      </c>
    </row>
    <row r="106" spans="1:16" s="1" customFormat="1" ht="10.35" customHeight="1" x14ac:dyDescent="0.3">
      <c r="A106" s="85"/>
      <c r="B106" s="18" t="s">
        <v>202</v>
      </c>
      <c r="C106" s="82"/>
      <c r="D106" s="19" t="s">
        <v>110</v>
      </c>
      <c r="E106" s="93"/>
      <c r="F106" s="91"/>
      <c r="G106" s="76"/>
      <c r="H106" s="100"/>
      <c r="I106" s="91"/>
      <c r="J106" s="76"/>
      <c r="K106" s="5"/>
      <c r="M106" s="27">
        <v>133</v>
      </c>
      <c r="N106" s="27"/>
      <c r="O106" s="27"/>
      <c r="P106" s="27"/>
    </row>
    <row r="107" spans="1:16" s="1" customFormat="1" ht="10.35" customHeight="1" x14ac:dyDescent="0.3">
      <c r="A107" s="84">
        <v>40</v>
      </c>
      <c r="B107" s="16" t="s">
        <v>111</v>
      </c>
      <c r="C107" s="77" t="s">
        <v>19</v>
      </c>
      <c r="D107" s="79" t="s">
        <v>112</v>
      </c>
      <c r="E107" s="86">
        <v>1</v>
      </c>
      <c r="F107" s="88"/>
      <c r="G107" s="75">
        <v>0</v>
      </c>
      <c r="H107" s="86" t="str">
        <f t="shared" ref="H107" si="24">COUNTIF(E107:G108,"④")&amp;"/"&amp;2</f>
        <v>0/2</v>
      </c>
      <c r="I107" s="90"/>
      <c r="J107" s="75">
        <v>3</v>
      </c>
      <c r="K107" s="10"/>
      <c r="M107" s="27">
        <v>134</v>
      </c>
      <c r="N107" s="27"/>
      <c r="O107" s="27"/>
      <c r="P107" s="27"/>
    </row>
    <row r="108" spans="1:16" s="1" customFormat="1" ht="10.35" customHeight="1" x14ac:dyDescent="0.3">
      <c r="A108" s="85"/>
      <c r="B108" s="18" t="s">
        <v>203</v>
      </c>
      <c r="C108" s="82"/>
      <c r="D108" s="83"/>
      <c r="E108" s="87"/>
      <c r="F108" s="89"/>
      <c r="G108" s="76"/>
      <c r="H108" s="87"/>
      <c r="I108" s="91"/>
      <c r="J108" s="76"/>
      <c r="K108" s="10"/>
      <c r="M108" s="27">
        <v>135</v>
      </c>
      <c r="N108" s="27"/>
      <c r="O108" s="27"/>
      <c r="P108" s="27"/>
    </row>
    <row r="109" spans="1:16" s="1" customFormat="1" ht="10.35" customHeight="1" x14ac:dyDescent="0.3">
      <c r="A109" s="84">
        <v>41</v>
      </c>
      <c r="B109" s="20" t="s">
        <v>204</v>
      </c>
      <c r="C109" s="77" t="s">
        <v>11</v>
      </c>
      <c r="D109" s="21" t="s">
        <v>113</v>
      </c>
      <c r="E109" s="86">
        <v>3</v>
      </c>
      <c r="F109" s="90" t="s">
        <v>254</v>
      </c>
      <c r="G109" s="97"/>
      <c r="H109" s="86" t="str">
        <f t="shared" ref="H109" si="25">COUNTIF(E109:G110,"④")&amp;"/"&amp;2</f>
        <v>1/2</v>
      </c>
      <c r="I109" s="90"/>
      <c r="J109" s="75">
        <v>2</v>
      </c>
      <c r="K109" s="5"/>
      <c r="M109" s="27">
        <v>136</v>
      </c>
      <c r="N109" s="27"/>
      <c r="O109" s="27"/>
      <c r="P109" s="27"/>
    </row>
    <row r="110" spans="1:16" s="1" customFormat="1" ht="10.35" customHeight="1" x14ac:dyDescent="0.3">
      <c r="A110" s="94"/>
      <c r="B110" s="22" t="s">
        <v>205</v>
      </c>
      <c r="C110" s="78"/>
      <c r="D110" s="23" t="s">
        <v>114</v>
      </c>
      <c r="E110" s="95"/>
      <c r="F110" s="96"/>
      <c r="G110" s="98"/>
      <c r="H110" s="95"/>
      <c r="I110" s="96"/>
      <c r="J110" s="81"/>
      <c r="K110" s="5"/>
      <c r="M110" s="27">
        <v>137</v>
      </c>
    </row>
    <row r="111" spans="1:16" s="1" customFormat="1" ht="7.35" customHeight="1" x14ac:dyDescent="0.3">
      <c r="A111" s="4"/>
      <c r="B111" s="4"/>
      <c r="C111" s="4"/>
      <c r="D111" s="4"/>
      <c r="E111" s="5"/>
      <c r="F111" s="5"/>
      <c r="G111" s="5"/>
      <c r="H111" s="5"/>
      <c r="I111" s="5"/>
      <c r="J111" s="5"/>
      <c r="K111" s="5"/>
      <c r="M111" s="27"/>
    </row>
    <row r="112" spans="1:16" s="1" customFormat="1" ht="10.35" customHeight="1" x14ac:dyDescent="0.3">
      <c r="A112" s="7">
        <v>14</v>
      </c>
      <c r="B112" s="14" t="s">
        <v>0</v>
      </c>
      <c r="C112" s="8" t="s">
        <v>1</v>
      </c>
      <c r="D112" s="15" t="s">
        <v>2</v>
      </c>
      <c r="E112" s="34">
        <v>42</v>
      </c>
      <c r="F112" s="24">
        <v>43</v>
      </c>
      <c r="G112" s="25">
        <v>44</v>
      </c>
      <c r="H112" s="34" t="s">
        <v>3</v>
      </c>
      <c r="I112" s="24" t="s">
        <v>4</v>
      </c>
      <c r="J112" s="25" t="s">
        <v>5</v>
      </c>
      <c r="K112" s="5"/>
      <c r="M112" s="27">
        <v>140</v>
      </c>
    </row>
    <row r="113" spans="1:16" s="1" customFormat="1" ht="10.35" customHeight="1" x14ac:dyDescent="0.3">
      <c r="A113" s="84">
        <v>42</v>
      </c>
      <c r="B113" s="16" t="s">
        <v>206</v>
      </c>
      <c r="C113" s="12" t="s">
        <v>45</v>
      </c>
      <c r="D113" s="17" t="s">
        <v>115</v>
      </c>
      <c r="E113" s="92"/>
      <c r="F113" s="90" t="s">
        <v>255</v>
      </c>
      <c r="G113" s="75">
        <v>0</v>
      </c>
      <c r="H113" s="99" t="str">
        <f>COUNTIF(E113:G114,"④")&amp;"/"&amp;2</f>
        <v>1/2</v>
      </c>
      <c r="I113" s="90"/>
      <c r="J113" s="75">
        <v>2</v>
      </c>
      <c r="K113" s="5"/>
      <c r="M113" s="27">
        <v>141</v>
      </c>
      <c r="N113" s="28" t="str">
        <f>IF(J113=1,B113,IF(J115=1,B115,IF(J117=1,B117,"")))</f>
        <v>横井 恵美子</v>
      </c>
      <c r="O113" s="28" t="str">
        <f>IF(J113=1,C113,IF(J115=1,C115,IF(J117=1,C117,"")))</f>
        <v>滋賀</v>
      </c>
      <c r="P113" s="28" t="str">
        <f>IF(J113=1,D113,IF(J115=1,D115,IF(J117=1,D117,"")))</f>
        <v>滋賀21クラブ</v>
      </c>
    </row>
    <row r="114" spans="1:16" s="1" customFormat="1" ht="10.35" customHeight="1" x14ac:dyDescent="0.3">
      <c r="A114" s="85"/>
      <c r="B114" s="18" t="s">
        <v>207</v>
      </c>
      <c r="C114" s="13" t="s">
        <v>37</v>
      </c>
      <c r="D114" s="19" t="s">
        <v>116</v>
      </c>
      <c r="E114" s="93"/>
      <c r="F114" s="91"/>
      <c r="G114" s="76"/>
      <c r="H114" s="100"/>
      <c r="I114" s="91"/>
      <c r="J114" s="76"/>
      <c r="K114" s="5"/>
      <c r="M114" s="27">
        <v>142</v>
      </c>
      <c r="N114" s="28" t="str">
        <f>IF(J113=1,B114,IF(J115=1,B116,IF(J117=1,B118,"")))</f>
        <v>大田　真史</v>
      </c>
      <c r="O114" s="28">
        <f>IF(J113=1,C114,IF(J115=1,C116,IF(J117=1,C118,"")))</f>
        <v>0</v>
      </c>
      <c r="P114" s="28" t="str">
        <f>IF(J113=1,D114,IF(J115=1,D116,IF(J117=1,D118,"")))</f>
        <v>なかよしクラブ</v>
      </c>
    </row>
    <row r="115" spans="1:16" s="1" customFormat="1" ht="10.35" customHeight="1" x14ac:dyDescent="0.3">
      <c r="A115" s="84">
        <v>43</v>
      </c>
      <c r="B115" s="16" t="s">
        <v>117</v>
      </c>
      <c r="C115" s="77" t="s">
        <v>13</v>
      </c>
      <c r="D115" s="79" t="s">
        <v>48</v>
      </c>
      <c r="E115" s="86">
        <v>0</v>
      </c>
      <c r="F115" s="88"/>
      <c r="G115" s="75">
        <v>0</v>
      </c>
      <c r="H115" s="86" t="str">
        <f t="shared" ref="H115" si="26">COUNTIF(E115:G116,"④")&amp;"/"&amp;2</f>
        <v>0/2</v>
      </c>
      <c r="I115" s="90"/>
      <c r="J115" s="75">
        <v>3</v>
      </c>
      <c r="K115" s="10"/>
      <c r="M115" s="27">
        <v>143</v>
      </c>
      <c r="N115" s="27"/>
      <c r="O115" s="27"/>
      <c r="P115" s="27"/>
    </row>
    <row r="116" spans="1:16" s="1" customFormat="1" ht="10.35" customHeight="1" x14ac:dyDescent="0.3">
      <c r="A116" s="85"/>
      <c r="B116" s="18" t="s">
        <v>208</v>
      </c>
      <c r="C116" s="82"/>
      <c r="D116" s="83"/>
      <c r="E116" s="87"/>
      <c r="F116" s="89"/>
      <c r="G116" s="76"/>
      <c r="H116" s="87"/>
      <c r="I116" s="91"/>
      <c r="J116" s="76"/>
      <c r="K116" s="10"/>
      <c r="M116" s="27">
        <v>144</v>
      </c>
      <c r="N116" s="27"/>
      <c r="O116" s="27"/>
      <c r="P116" s="27"/>
    </row>
    <row r="117" spans="1:16" s="1" customFormat="1" ht="10.35" customHeight="1" x14ac:dyDescent="0.3">
      <c r="A117" s="84">
        <v>44</v>
      </c>
      <c r="B117" s="20" t="s">
        <v>118</v>
      </c>
      <c r="C117" s="77" t="s">
        <v>119</v>
      </c>
      <c r="D117" s="21" t="s">
        <v>120</v>
      </c>
      <c r="E117" s="86" t="s">
        <v>254</v>
      </c>
      <c r="F117" s="90" t="s">
        <v>254</v>
      </c>
      <c r="G117" s="97"/>
      <c r="H117" s="86" t="str">
        <f t="shared" ref="H117" si="27">COUNTIF(E117:G118,"④")&amp;"/"&amp;2</f>
        <v>2/2</v>
      </c>
      <c r="I117" s="90"/>
      <c r="J117" s="75">
        <v>1</v>
      </c>
      <c r="K117" s="5"/>
      <c r="M117" s="27">
        <v>145</v>
      </c>
      <c r="N117" s="27"/>
      <c r="O117" s="27"/>
      <c r="P117" s="27"/>
    </row>
    <row r="118" spans="1:16" s="1" customFormat="1" ht="10.35" customHeight="1" x14ac:dyDescent="0.3">
      <c r="A118" s="94"/>
      <c r="B118" s="22" t="s">
        <v>209</v>
      </c>
      <c r="C118" s="78"/>
      <c r="D118" s="23" t="s">
        <v>121</v>
      </c>
      <c r="E118" s="95"/>
      <c r="F118" s="96"/>
      <c r="G118" s="98"/>
      <c r="H118" s="95"/>
      <c r="I118" s="96"/>
      <c r="J118" s="81"/>
      <c r="K118" s="5"/>
      <c r="M118" s="27">
        <v>146</v>
      </c>
      <c r="N118" s="27"/>
      <c r="O118" s="27"/>
      <c r="P118" s="27"/>
    </row>
    <row r="119" spans="1:16" s="1" customFormat="1" ht="7.35" customHeight="1" x14ac:dyDescent="0.3">
      <c r="A119" s="4"/>
      <c r="B119" s="4"/>
      <c r="C119" s="4"/>
      <c r="D119" s="4"/>
      <c r="E119" s="5"/>
      <c r="F119" s="5"/>
      <c r="G119" s="5"/>
      <c r="H119" s="5"/>
      <c r="I119" s="5"/>
      <c r="J119" s="5"/>
      <c r="K119" s="5"/>
      <c r="M119" s="27">
        <v>147</v>
      </c>
    </row>
    <row r="120" spans="1:16" s="1" customFormat="1" ht="10.35" customHeight="1" x14ac:dyDescent="0.3">
      <c r="A120" s="7">
        <v>15</v>
      </c>
      <c r="B120" s="14" t="s">
        <v>0</v>
      </c>
      <c r="C120" s="8" t="s">
        <v>1</v>
      </c>
      <c r="D120" s="15" t="s">
        <v>2</v>
      </c>
      <c r="E120" s="34">
        <v>45</v>
      </c>
      <c r="F120" s="24">
        <v>46</v>
      </c>
      <c r="G120" s="25">
        <v>47</v>
      </c>
      <c r="H120" s="34" t="s">
        <v>3</v>
      </c>
      <c r="I120" s="24" t="s">
        <v>4</v>
      </c>
      <c r="J120" s="25" t="s">
        <v>5</v>
      </c>
      <c r="K120" s="5"/>
      <c r="M120" s="27">
        <v>150</v>
      </c>
    </row>
    <row r="121" spans="1:16" s="1" customFormat="1" ht="10.35" customHeight="1" x14ac:dyDescent="0.3">
      <c r="A121" s="84">
        <v>45</v>
      </c>
      <c r="B121" s="16" t="s">
        <v>210</v>
      </c>
      <c r="C121" s="77" t="s">
        <v>122</v>
      </c>
      <c r="D121" s="79" t="s">
        <v>123</v>
      </c>
      <c r="E121" s="92"/>
      <c r="F121" s="90">
        <v>1</v>
      </c>
      <c r="G121" s="75" t="s">
        <v>256</v>
      </c>
      <c r="H121" s="99" t="str">
        <f>COUNTIF(E121:G122,"④")&amp;"/"&amp;2</f>
        <v>1/2</v>
      </c>
      <c r="I121" s="90"/>
      <c r="J121" s="75">
        <v>2</v>
      </c>
      <c r="K121" s="5"/>
      <c r="M121" s="27">
        <v>151</v>
      </c>
      <c r="N121" s="28" t="str">
        <f>IF(J121=1,B121,IF(J123=1,B123,IF(J125=1,B125,"")))</f>
        <v>堀口　恵悟</v>
      </c>
      <c r="O121" s="28" t="str">
        <f>IF(J121=1,C121,IF(J123=1,C123,IF(J125=1,C125,"")))</f>
        <v>東京</v>
      </c>
      <c r="P121" s="28" t="str">
        <f>IF(J121=1,D121,IF(J123=1,D123,IF(J125=1,D125,"")))</f>
        <v>練馬ソフト</v>
      </c>
    </row>
    <row r="122" spans="1:16" s="1" customFormat="1" ht="10.35" customHeight="1" x14ac:dyDescent="0.3">
      <c r="A122" s="85"/>
      <c r="B122" s="18" t="s">
        <v>124</v>
      </c>
      <c r="C122" s="82"/>
      <c r="D122" s="83"/>
      <c r="E122" s="93"/>
      <c r="F122" s="91"/>
      <c r="G122" s="76"/>
      <c r="H122" s="100"/>
      <c r="I122" s="91"/>
      <c r="J122" s="76"/>
      <c r="K122" s="5"/>
      <c r="M122" s="27">
        <v>152</v>
      </c>
      <c r="N122" s="28" t="str">
        <f>IF(J121=1,B122,IF(J123=1,B124,IF(J125=1,B126,"")))</f>
        <v>堀口　夏子</v>
      </c>
      <c r="O122" s="28" t="str">
        <f>IF(J121=1,C121,IF(J123=1,C123,IF(J125=1,C125,"")))</f>
        <v>東京</v>
      </c>
      <c r="P122" s="28" t="str" cm="1">
        <f t="array" ref="P122">IF(J121=1,D121,IF(J123=1,D123,IF(J125=1,D125:D126,"")))</f>
        <v>練馬ソフト</v>
      </c>
    </row>
    <row r="123" spans="1:16" s="1" customFormat="1" ht="10.35" customHeight="1" x14ac:dyDescent="0.3">
      <c r="A123" s="84">
        <v>46</v>
      </c>
      <c r="B123" s="16" t="s">
        <v>211</v>
      </c>
      <c r="C123" s="77" t="s">
        <v>12</v>
      </c>
      <c r="D123" s="79" t="s">
        <v>81</v>
      </c>
      <c r="E123" s="86" t="s">
        <v>254</v>
      </c>
      <c r="F123" s="88"/>
      <c r="G123" s="75" t="s">
        <v>256</v>
      </c>
      <c r="H123" s="86" t="str">
        <f t="shared" ref="H123" si="28">COUNTIF(E123:G124,"④")&amp;"/"&amp;2</f>
        <v>2/2</v>
      </c>
      <c r="I123" s="90"/>
      <c r="J123" s="75">
        <v>1</v>
      </c>
      <c r="K123" s="10"/>
      <c r="M123" s="27">
        <v>153</v>
      </c>
      <c r="N123" s="27"/>
      <c r="O123" s="27"/>
      <c r="P123" s="27"/>
    </row>
    <row r="124" spans="1:16" s="1" customFormat="1" ht="10.35" customHeight="1" x14ac:dyDescent="0.3">
      <c r="A124" s="85"/>
      <c r="B124" s="18" t="s">
        <v>212</v>
      </c>
      <c r="C124" s="82"/>
      <c r="D124" s="83"/>
      <c r="E124" s="87"/>
      <c r="F124" s="89"/>
      <c r="G124" s="76"/>
      <c r="H124" s="87"/>
      <c r="I124" s="91"/>
      <c r="J124" s="76"/>
      <c r="K124" s="10"/>
      <c r="M124" s="27">
        <v>154</v>
      </c>
      <c r="N124" s="27"/>
      <c r="O124" s="27"/>
      <c r="P124" s="27"/>
    </row>
    <row r="125" spans="1:16" s="1" customFormat="1" ht="10.35" customHeight="1" x14ac:dyDescent="0.3">
      <c r="A125" s="84">
        <v>47</v>
      </c>
      <c r="B125" s="20" t="s">
        <v>213</v>
      </c>
      <c r="C125" s="77" t="s">
        <v>13</v>
      </c>
      <c r="D125" s="21" t="s">
        <v>34</v>
      </c>
      <c r="E125" s="86">
        <v>0</v>
      </c>
      <c r="F125" s="90">
        <v>1</v>
      </c>
      <c r="G125" s="97"/>
      <c r="H125" s="86" t="str">
        <f t="shared" ref="H125" si="29">COUNTIF(E125:G126,"④")&amp;"/"&amp;2</f>
        <v>0/2</v>
      </c>
      <c r="I125" s="90"/>
      <c r="J125" s="75">
        <v>3</v>
      </c>
      <c r="K125" s="5"/>
      <c r="M125" s="27">
        <v>155</v>
      </c>
      <c r="N125" s="27"/>
      <c r="O125" s="27"/>
      <c r="P125" s="27"/>
    </row>
    <row r="126" spans="1:16" s="1" customFormat="1" ht="10.35" customHeight="1" x14ac:dyDescent="0.3">
      <c r="A126" s="94"/>
      <c r="B126" s="22" t="s">
        <v>214</v>
      </c>
      <c r="C126" s="78"/>
      <c r="D126" s="23" t="s">
        <v>35</v>
      </c>
      <c r="E126" s="95"/>
      <c r="F126" s="96"/>
      <c r="G126" s="98"/>
      <c r="H126" s="95"/>
      <c r="I126" s="96"/>
      <c r="J126" s="81"/>
      <c r="K126" s="5"/>
      <c r="M126" s="27">
        <v>156</v>
      </c>
      <c r="N126" s="27"/>
      <c r="O126" s="27"/>
      <c r="P126" s="27"/>
    </row>
    <row r="127" spans="1:16" s="1" customFormat="1" ht="7.35" customHeight="1" x14ac:dyDescent="0.3">
      <c r="A127" s="4"/>
      <c r="B127" s="4"/>
      <c r="C127" s="4"/>
      <c r="D127" s="4"/>
      <c r="E127" s="5"/>
      <c r="F127" s="5"/>
      <c r="G127" s="5"/>
      <c r="H127" s="5"/>
      <c r="I127" s="5"/>
      <c r="J127" s="5"/>
      <c r="K127" s="5"/>
      <c r="M127" s="27">
        <v>157</v>
      </c>
    </row>
    <row r="128" spans="1:16" s="1" customFormat="1" ht="10.35" customHeight="1" x14ac:dyDescent="0.3">
      <c r="A128" s="7">
        <v>16</v>
      </c>
      <c r="B128" s="14" t="s">
        <v>0</v>
      </c>
      <c r="C128" s="8" t="s">
        <v>1</v>
      </c>
      <c r="D128" s="15" t="s">
        <v>2</v>
      </c>
      <c r="E128" s="34">
        <v>48</v>
      </c>
      <c r="F128" s="24">
        <v>49</v>
      </c>
      <c r="G128" s="25">
        <v>50</v>
      </c>
      <c r="H128" s="34" t="s">
        <v>3</v>
      </c>
      <c r="I128" s="24" t="s">
        <v>4</v>
      </c>
      <c r="J128" s="25" t="s">
        <v>5</v>
      </c>
      <c r="K128" s="5"/>
      <c r="M128" s="27">
        <v>160</v>
      </c>
    </row>
    <row r="129" spans="1:16" s="1" customFormat="1" ht="10.35" customHeight="1" x14ac:dyDescent="0.3">
      <c r="A129" s="84">
        <v>48</v>
      </c>
      <c r="B129" s="16" t="s">
        <v>125</v>
      </c>
      <c r="C129" s="12" t="s">
        <v>17</v>
      </c>
      <c r="D129" s="17" t="s">
        <v>126</v>
      </c>
      <c r="E129" s="92"/>
      <c r="F129" s="90" t="s">
        <v>254</v>
      </c>
      <c r="G129" s="75" t="s">
        <v>256</v>
      </c>
      <c r="H129" s="99" t="str">
        <f>COUNTIF(E129:G130,"④")&amp;"/"&amp;2</f>
        <v>2/2</v>
      </c>
      <c r="I129" s="90"/>
      <c r="J129" s="75">
        <v>1</v>
      </c>
      <c r="K129" s="5"/>
      <c r="M129" s="27">
        <v>161</v>
      </c>
      <c r="N129" s="28" t="str">
        <f>IF(J129=1,B129,IF(J131=1,B131,IF(J133=1,B133,"")))</f>
        <v>冨田 麻里子</v>
      </c>
      <c r="O129" s="28" t="str">
        <f>IF(J129=1,C129,IF(J131=1,C131,IF(J133=1,C133,"")))</f>
        <v>兵庫</v>
      </c>
      <c r="P129" s="28" t="str">
        <f>IF(J129=1,D129,IF(J131=1,D131,IF(J133=1,D133,"")))</f>
        <v>神戸山手クラブ</v>
      </c>
    </row>
    <row r="130" spans="1:16" s="1" customFormat="1" ht="10.35" customHeight="1" x14ac:dyDescent="0.3">
      <c r="A130" s="85"/>
      <c r="B130" s="18" t="s">
        <v>215</v>
      </c>
      <c r="C130" s="13" t="s">
        <v>16</v>
      </c>
      <c r="D130" s="19" t="s">
        <v>127</v>
      </c>
      <c r="E130" s="93"/>
      <c r="F130" s="91"/>
      <c r="G130" s="76"/>
      <c r="H130" s="100"/>
      <c r="I130" s="91"/>
      <c r="J130" s="76"/>
      <c r="K130" s="5"/>
      <c r="M130" s="27">
        <v>162</v>
      </c>
      <c r="N130" s="28" t="str">
        <f>IF(J129=1,B130,IF(J131=1,B132,IF(J133=1,B134,"")))</f>
        <v>山田　丈生</v>
      </c>
      <c r="O130" s="28" t="str">
        <f>IF(J129=1,C130,IF(J131=1,C132,IF(J133=1,C134,"")))</f>
        <v>和歌山</v>
      </c>
      <c r="P130" s="28" t="str">
        <f>IF(J129=1,D130,IF(J131=1,D132,IF(J133=1,D134,"")))</f>
        <v>青葉クラブ</v>
      </c>
    </row>
    <row r="131" spans="1:16" s="1" customFormat="1" ht="10.35" customHeight="1" x14ac:dyDescent="0.3">
      <c r="A131" s="84">
        <v>49</v>
      </c>
      <c r="B131" s="16" t="s">
        <v>216</v>
      </c>
      <c r="C131" s="77" t="s">
        <v>19</v>
      </c>
      <c r="D131" s="17" t="s">
        <v>55</v>
      </c>
      <c r="E131" s="86">
        <v>0</v>
      </c>
      <c r="F131" s="88"/>
      <c r="G131" s="75" t="s">
        <v>256</v>
      </c>
      <c r="H131" s="86" t="str">
        <f t="shared" ref="H131" si="30">COUNTIF(E131:G132,"④")&amp;"/"&amp;2</f>
        <v>1/2</v>
      </c>
      <c r="I131" s="90"/>
      <c r="J131" s="75">
        <v>2</v>
      </c>
      <c r="K131" s="10"/>
      <c r="M131" s="27">
        <v>163</v>
      </c>
      <c r="N131" s="27"/>
      <c r="O131" s="27"/>
      <c r="P131" s="27"/>
    </row>
    <row r="132" spans="1:16" s="1" customFormat="1" ht="10.35" customHeight="1" x14ac:dyDescent="0.3">
      <c r="A132" s="85"/>
      <c r="B132" s="18" t="s">
        <v>217</v>
      </c>
      <c r="C132" s="82"/>
      <c r="D132" s="19" t="s">
        <v>128</v>
      </c>
      <c r="E132" s="87"/>
      <c r="F132" s="89"/>
      <c r="G132" s="76"/>
      <c r="H132" s="87"/>
      <c r="I132" s="91"/>
      <c r="J132" s="76"/>
      <c r="K132" s="10"/>
      <c r="M132" s="27">
        <v>164</v>
      </c>
      <c r="N132" s="27"/>
      <c r="O132" s="27"/>
      <c r="P132" s="27"/>
    </row>
    <row r="133" spans="1:16" s="1" customFormat="1" ht="10.35" customHeight="1" x14ac:dyDescent="0.3">
      <c r="A133" s="84">
        <v>50</v>
      </c>
      <c r="B133" s="20" t="s">
        <v>218</v>
      </c>
      <c r="C133" s="77" t="s">
        <v>12</v>
      </c>
      <c r="D133" s="21" t="s">
        <v>20</v>
      </c>
      <c r="E133" s="86">
        <v>0</v>
      </c>
      <c r="F133" s="90">
        <v>0</v>
      </c>
      <c r="G133" s="97"/>
      <c r="H133" s="86" t="str">
        <f t="shared" ref="H133" si="31">COUNTIF(E133:G134,"④")&amp;"/"&amp;2</f>
        <v>0/2</v>
      </c>
      <c r="I133" s="90"/>
      <c r="J133" s="75">
        <v>3</v>
      </c>
      <c r="K133" s="5"/>
      <c r="M133" s="27">
        <v>165</v>
      </c>
      <c r="N133" s="27"/>
      <c r="O133" s="27"/>
      <c r="P133" s="27"/>
    </row>
    <row r="134" spans="1:16" s="1" customFormat="1" ht="10.35" customHeight="1" x14ac:dyDescent="0.3">
      <c r="A134" s="94"/>
      <c r="B134" s="22" t="s">
        <v>219</v>
      </c>
      <c r="C134" s="78"/>
      <c r="D134" s="23" t="s">
        <v>50</v>
      </c>
      <c r="E134" s="95"/>
      <c r="F134" s="96"/>
      <c r="G134" s="98"/>
      <c r="H134" s="95"/>
      <c r="I134" s="96"/>
      <c r="J134" s="81"/>
      <c r="K134" s="5"/>
      <c r="M134" s="27">
        <v>166</v>
      </c>
      <c r="N134" s="27"/>
      <c r="O134" s="27"/>
      <c r="P134" s="27"/>
    </row>
    <row r="135" spans="1:16" s="1" customFormat="1" ht="7.35" customHeight="1" x14ac:dyDescent="0.3">
      <c r="A135" s="4"/>
      <c r="B135" s="4"/>
      <c r="C135" s="4"/>
      <c r="D135" s="4"/>
      <c r="E135" s="5"/>
      <c r="F135" s="5"/>
      <c r="G135" s="5"/>
      <c r="H135" s="5"/>
      <c r="I135" s="5"/>
      <c r="J135" s="5"/>
      <c r="K135" s="5"/>
      <c r="M135" s="27">
        <v>167</v>
      </c>
    </row>
    <row r="136" spans="1:16" s="1" customFormat="1" ht="10.35" customHeight="1" x14ac:dyDescent="0.3">
      <c r="A136" s="7">
        <v>17</v>
      </c>
      <c r="B136" s="14" t="s">
        <v>0</v>
      </c>
      <c r="C136" s="8" t="s">
        <v>1</v>
      </c>
      <c r="D136" s="15" t="s">
        <v>2</v>
      </c>
      <c r="E136" s="34">
        <v>51</v>
      </c>
      <c r="F136" s="24">
        <v>52</v>
      </c>
      <c r="G136" s="25">
        <v>53</v>
      </c>
      <c r="H136" s="34" t="s">
        <v>3</v>
      </c>
      <c r="I136" s="24" t="s">
        <v>4</v>
      </c>
      <c r="J136" s="25" t="s">
        <v>5</v>
      </c>
      <c r="K136" s="5"/>
      <c r="M136" s="27">
        <v>170</v>
      </c>
      <c r="N136" s="11"/>
      <c r="O136" s="11"/>
      <c r="P136" s="11"/>
    </row>
    <row r="137" spans="1:16" s="1" customFormat="1" ht="10.35" customHeight="1" x14ac:dyDescent="0.3">
      <c r="A137" s="84">
        <v>51</v>
      </c>
      <c r="B137" s="16" t="s">
        <v>220</v>
      </c>
      <c r="C137" s="77" t="s">
        <v>129</v>
      </c>
      <c r="D137" s="17" t="s">
        <v>130</v>
      </c>
      <c r="E137" s="92"/>
      <c r="F137" s="90">
        <v>3</v>
      </c>
      <c r="G137" s="75" t="s">
        <v>256</v>
      </c>
      <c r="H137" s="99" t="str">
        <f>COUNTIF(E137:G138,"④")&amp;"/"&amp;2</f>
        <v>1/2</v>
      </c>
      <c r="I137" s="90"/>
      <c r="J137" s="75">
        <v>2</v>
      </c>
      <c r="K137" s="5"/>
      <c r="M137" s="27">
        <v>171</v>
      </c>
      <c r="N137" s="28" t="str">
        <f>IF(J137=1,B137,IF(J139=1,B139,IF(J141=1,B141,"")))</f>
        <v>西崎 美和子</v>
      </c>
      <c r="O137" s="28" t="str">
        <f>IF(J137=1,C137,IF(J139=1,C139,IF(J141=1,C141,"")))</f>
        <v>大阪</v>
      </c>
      <c r="P137" s="28" t="str">
        <f>IF(J137=1,D137,IF(J139=1,D139,IF(J141=1,D141,"")))</f>
        <v>美原レインボー</v>
      </c>
    </row>
    <row r="138" spans="1:16" s="1" customFormat="1" ht="10.35" customHeight="1" x14ac:dyDescent="0.3">
      <c r="A138" s="85"/>
      <c r="B138" s="18" t="s">
        <v>221</v>
      </c>
      <c r="C138" s="82"/>
      <c r="D138" s="19" t="s">
        <v>131</v>
      </c>
      <c r="E138" s="93"/>
      <c r="F138" s="91"/>
      <c r="G138" s="76"/>
      <c r="H138" s="100"/>
      <c r="I138" s="91"/>
      <c r="J138" s="76"/>
      <c r="K138" s="5"/>
      <c r="M138" s="27">
        <v>172</v>
      </c>
      <c r="N138" s="28" t="str">
        <f>IF(J137=1,B138,IF(J139=1,B140,IF(J141=1,B142,"")))</f>
        <v>西崎　　剛</v>
      </c>
      <c r="O138" s="28">
        <f>IF(J137=1,C138,IF(J139=1,C140,IF(J141=1,C142,"")))</f>
        <v>0</v>
      </c>
      <c r="P138" s="28" t="str">
        <f>IF(J137=1,D138,IF(J139=1,D140,IF(J141=1,D142,"")))</f>
        <v>和泉BMC</v>
      </c>
    </row>
    <row r="139" spans="1:16" s="1" customFormat="1" ht="10.35" customHeight="1" x14ac:dyDescent="0.3">
      <c r="A139" s="84">
        <v>52</v>
      </c>
      <c r="B139" s="16" t="s">
        <v>132</v>
      </c>
      <c r="C139" s="77" t="s">
        <v>13</v>
      </c>
      <c r="D139" s="17" t="s">
        <v>133</v>
      </c>
      <c r="E139" s="86" t="s">
        <v>254</v>
      </c>
      <c r="F139" s="88"/>
      <c r="G139" s="75" t="s">
        <v>256</v>
      </c>
      <c r="H139" s="86" t="str">
        <f t="shared" ref="H139" si="32">COUNTIF(E139:G140,"④")&amp;"/"&amp;2</f>
        <v>2/2</v>
      </c>
      <c r="I139" s="90"/>
      <c r="J139" s="75">
        <v>1</v>
      </c>
      <c r="K139" s="10"/>
      <c r="M139" s="27">
        <v>173</v>
      </c>
      <c r="N139" s="11"/>
      <c r="O139" s="11"/>
      <c r="P139" s="11"/>
    </row>
    <row r="140" spans="1:16" s="1" customFormat="1" ht="10.35" customHeight="1" x14ac:dyDescent="0.3">
      <c r="A140" s="85"/>
      <c r="B140" s="18" t="s">
        <v>222</v>
      </c>
      <c r="C140" s="82"/>
      <c r="D140" s="19" t="s">
        <v>134</v>
      </c>
      <c r="E140" s="87"/>
      <c r="F140" s="89"/>
      <c r="G140" s="76"/>
      <c r="H140" s="87"/>
      <c r="I140" s="91"/>
      <c r="J140" s="76"/>
      <c r="K140" s="10"/>
      <c r="M140" s="27">
        <v>174</v>
      </c>
      <c r="N140" s="11"/>
      <c r="O140" s="11"/>
      <c r="P140" s="11"/>
    </row>
    <row r="141" spans="1:16" s="1" customFormat="1" ht="10.35" customHeight="1" x14ac:dyDescent="0.3">
      <c r="A141" s="84">
        <v>53</v>
      </c>
      <c r="B141" s="20" t="s">
        <v>223</v>
      </c>
      <c r="C141" s="77" t="s">
        <v>6</v>
      </c>
      <c r="D141" s="21" t="s">
        <v>21</v>
      </c>
      <c r="E141" s="86">
        <v>0</v>
      </c>
      <c r="F141" s="90">
        <v>3</v>
      </c>
      <c r="G141" s="97"/>
      <c r="H141" s="86" t="str">
        <f t="shared" ref="H141" si="33">COUNTIF(E141:G142,"④")&amp;"/"&amp;2</f>
        <v>0/2</v>
      </c>
      <c r="I141" s="90"/>
      <c r="J141" s="75">
        <v>3</v>
      </c>
      <c r="K141" s="5"/>
      <c r="M141" s="27">
        <v>175</v>
      </c>
      <c r="N141" s="11"/>
      <c r="O141" s="11"/>
      <c r="P141" s="11"/>
    </row>
    <row r="142" spans="1:16" s="1" customFormat="1" ht="10.35" customHeight="1" x14ac:dyDescent="0.3">
      <c r="A142" s="94"/>
      <c r="B142" s="22" t="s">
        <v>224</v>
      </c>
      <c r="C142" s="78"/>
      <c r="D142" s="23" t="s">
        <v>135</v>
      </c>
      <c r="E142" s="95"/>
      <c r="F142" s="96"/>
      <c r="G142" s="98"/>
      <c r="H142" s="95"/>
      <c r="I142" s="96"/>
      <c r="J142" s="81"/>
      <c r="K142" s="5"/>
      <c r="M142" s="27">
        <v>176</v>
      </c>
      <c r="N142" s="11"/>
      <c r="O142" s="11"/>
      <c r="P142" s="11"/>
    </row>
    <row r="143" spans="1:16" s="1" customFormat="1" ht="7.35" customHeight="1" x14ac:dyDescent="0.3">
      <c r="A143" s="4"/>
      <c r="B143" s="4"/>
      <c r="C143" s="4"/>
      <c r="D143" s="4"/>
      <c r="E143" s="5"/>
      <c r="F143" s="5"/>
      <c r="G143" s="5"/>
      <c r="H143" s="5"/>
      <c r="I143" s="5"/>
      <c r="J143" s="5"/>
      <c r="K143" s="5"/>
      <c r="M143" s="27"/>
      <c r="N143" s="11"/>
      <c r="O143" s="11"/>
      <c r="P143" s="11"/>
    </row>
    <row r="144" spans="1:16" s="1" customFormat="1" ht="10.35" customHeight="1" x14ac:dyDescent="0.3">
      <c r="A144" s="7">
        <v>18</v>
      </c>
      <c r="B144" s="14" t="s">
        <v>0</v>
      </c>
      <c r="C144" s="8" t="s">
        <v>1</v>
      </c>
      <c r="D144" s="15" t="s">
        <v>2</v>
      </c>
      <c r="E144" s="34">
        <v>54</v>
      </c>
      <c r="F144" s="24">
        <v>55</v>
      </c>
      <c r="G144" s="25">
        <v>56</v>
      </c>
      <c r="H144" s="34" t="s">
        <v>3</v>
      </c>
      <c r="I144" s="24" t="s">
        <v>4</v>
      </c>
      <c r="J144" s="25" t="s">
        <v>5</v>
      </c>
      <c r="K144" s="5"/>
      <c r="M144" s="27">
        <v>180</v>
      </c>
      <c r="N144" s="11"/>
      <c r="O144" s="11"/>
      <c r="P144" s="11"/>
    </row>
    <row r="145" spans="1:17" s="1" customFormat="1" ht="10.35" customHeight="1" x14ac:dyDescent="0.3">
      <c r="A145" s="84">
        <v>54</v>
      </c>
      <c r="B145" s="16" t="s">
        <v>225</v>
      </c>
      <c r="C145" s="12" t="s">
        <v>7</v>
      </c>
      <c r="D145" s="17" t="s">
        <v>8</v>
      </c>
      <c r="E145" s="92"/>
      <c r="F145" s="90" t="s">
        <v>256</v>
      </c>
      <c r="G145" s="75" t="s">
        <v>256</v>
      </c>
      <c r="H145" s="99" t="str">
        <f>COUNTIF(E145:G146,"④")&amp;"/"&amp;2</f>
        <v>2/2</v>
      </c>
      <c r="I145" s="90"/>
      <c r="J145" s="75">
        <v>1</v>
      </c>
      <c r="K145" s="5"/>
      <c r="M145" s="27">
        <v>181</v>
      </c>
      <c r="N145" s="28" t="str">
        <f>IF(J145=1,B145,IF(J147=1,B147,IF(J149=1,B149,"")))</f>
        <v>石森　慶哉</v>
      </c>
      <c r="O145" s="28" t="str">
        <f>IF(J145=1,C145,IF(J147=1,C147,IF(J149=1,C149,"")))</f>
        <v>宮城</v>
      </c>
      <c r="P145" s="28" t="str">
        <f>IF(J145=1,D145,IF(J147=1,D147,IF(J149=1,D149,"")))</f>
        <v>KEISPORTS</v>
      </c>
    </row>
    <row r="146" spans="1:17" s="1" customFormat="1" ht="10.35" customHeight="1" x14ac:dyDescent="0.3">
      <c r="A146" s="85"/>
      <c r="B146" s="18" t="s">
        <v>136</v>
      </c>
      <c r="C146" s="13" t="s">
        <v>89</v>
      </c>
      <c r="D146" s="19" t="s">
        <v>10</v>
      </c>
      <c r="E146" s="93"/>
      <c r="F146" s="91"/>
      <c r="G146" s="76"/>
      <c r="H146" s="100"/>
      <c r="I146" s="91"/>
      <c r="J146" s="76"/>
      <c r="K146" s="5"/>
      <c r="M146" s="27">
        <v>182</v>
      </c>
      <c r="N146" s="28" t="str">
        <f>IF(J145=1,B146,IF(J147=1,B148,IF(J149=1,B150,"")))</f>
        <v>堂上 真由子</v>
      </c>
      <c r="O146" s="28" t="str">
        <f>IF(J145=1,C146,IF(J147=1,C148,IF(J149=1,C150,"")))</f>
        <v>神奈川</v>
      </c>
      <c r="P146" s="28" t="str">
        <f>IF(J145=1,D146,IF(J147=1,D148,IF(J149=1,D150,"")))</f>
        <v>せせらぎクラブ</v>
      </c>
    </row>
    <row r="147" spans="1:17" s="1" customFormat="1" ht="10.35" customHeight="1" x14ac:dyDescent="0.3">
      <c r="A147" s="84">
        <v>55</v>
      </c>
      <c r="B147" s="16" t="s">
        <v>226</v>
      </c>
      <c r="C147" s="77" t="s">
        <v>16</v>
      </c>
      <c r="D147" s="79" t="s">
        <v>137</v>
      </c>
      <c r="E147" s="86">
        <v>2</v>
      </c>
      <c r="F147" s="88"/>
      <c r="G147" s="75">
        <v>2</v>
      </c>
      <c r="H147" s="86" t="str">
        <f t="shared" ref="H147" si="34">COUNTIF(E147:G148,"④")&amp;"/"&amp;2</f>
        <v>0/2</v>
      </c>
      <c r="I147" s="90"/>
      <c r="J147" s="75">
        <v>3</v>
      </c>
      <c r="K147" s="10"/>
      <c r="M147" s="27">
        <v>183</v>
      </c>
      <c r="N147" s="11"/>
      <c r="O147" s="11"/>
      <c r="P147" s="11"/>
    </row>
    <row r="148" spans="1:17" s="1" customFormat="1" ht="10.35" customHeight="1" x14ac:dyDescent="0.3">
      <c r="A148" s="85"/>
      <c r="B148" s="18" t="s">
        <v>138</v>
      </c>
      <c r="C148" s="82"/>
      <c r="D148" s="83"/>
      <c r="E148" s="87"/>
      <c r="F148" s="89"/>
      <c r="G148" s="76"/>
      <c r="H148" s="87"/>
      <c r="I148" s="91"/>
      <c r="J148" s="76"/>
      <c r="K148" s="10"/>
      <c r="M148" s="27">
        <v>184</v>
      </c>
      <c r="N148" s="11"/>
      <c r="O148" s="11"/>
      <c r="P148" s="11"/>
    </row>
    <row r="149" spans="1:17" s="1" customFormat="1" ht="10.35" customHeight="1" x14ac:dyDescent="0.3">
      <c r="A149" s="84">
        <v>56</v>
      </c>
      <c r="B149" s="20" t="s">
        <v>139</v>
      </c>
      <c r="C149" s="77" t="s">
        <v>19</v>
      </c>
      <c r="D149" s="79" t="s">
        <v>64</v>
      </c>
      <c r="E149" s="86">
        <v>0</v>
      </c>
      <c r="F149" s="90" t="s">
        <v>254</v>
      </c>
      <c r="G149" s="97"/>
      <c r="H149" s="86" t="str">
        <f t="shared" ref="H149" si="35">COUNTIF(E149:G150,"④")&amp;"/"&amp;2</f>
        <v>1/2</v>
      </c>
      <c r="I149" s="90"/>
      <c r="J149" s="75">
        <v>2</v>
      </c>
      <c r="K149" s="5"/>
      <c r="M149" s="27">
        <v>185</v>
      </c>
      <c r="N149" s="11"/>
      <c r="O149" s="11"/>
      <c r="P149" s="11"/>
    </row>
    <row r="150" spans="1:17" s="1" customFormat="1" ht="10.35" customHeight="1" x14ac:dyDescent="0.3">
      <c r="A150" s="94"/>
      <c r="B150" s="22" t="s">
        <v>227</v>
      </c>
      <c r="C150" s="78"/>
      <c r="D150" s="80"/>
      <c r="E150" s="95"/>
      <c r="F150" s="96"/>
      <c r="G150" s="98"/>
      <c r="H150" s="95"/>
      <c r="I150" s="96"/>
      <c r="J150" s="81"/>
      <c r="K150" s="5"/>
      <c r="M150" s="27">
        <v>186</v>
      </c>
      <c r="N150" s="11"/>
      <c r="O150" s="11"/>
      <c r="P150" s="11"/>
    </row>
    <row r="151" spans="1:17" s="1" customFormat="1" x14ac:dyDescent="0.3">
      <c r="A151" s="4"/>
      <c r="B151" s="2"/>
      <c r="C151" s="2"/>
      <c r="D151" s="6"/>
      <c r="E151" s="3"/>
      <c r="F151" s="3"/>
      <c r="G151" s="3"/>
      <c r="H151" s="3"/>
      <c r="I151" s="3"/>
      <c r="J151" s="3"/>
      <c r="M151" s="11"/>
      <c r="N151" s="11"/>
      <c r="O151" s="11"/>
      <c r="P151" s="11"/>
    </row>
    <row r="152" spans="1:17" s="1" customFormat="1" x14ac:dyDescent="0.3">
      <c r="A152" s="4"/>
      <c r="B152" s="2"/>
      <c r="C152" s="2"/>
      <c r="D152" s="6"/>
      <c r="E152" s="3"/>
      <c r="F152" s="3"/>
      <c r="G152" s="3"/>
      <c r="H152" s="3"/>
      <c r="I152" s="3"/>
      <c r="J152" s="3"/>
      <c r="M152" s="11"/>
      <c r="N152" s="11"/>
      <c r="O152" s="11"/>
      <c r="P152" s="11"/>
    </row>
    <row r="153" spans="1:17" s="1" customFormat="1" x14ac:dyDescent="0.3">
      <c r="A153" s="4"/>
      <c r="B153" s="2"/>
      <c r="C153" s="2"/>
      <c r="D153" s="6"/>
      <c r="E153" s="3"/>
      <c r="F153" s="3"/>
      <c r="G153" s="3"/>
      <c r="H153" s="3"/>
      <c r="I153" s="3"/>
      <c r="J153" s="3"/>
      <c r="M153" s="11"/>
      <c r="N153" s="11"/>
      <c r="O153" s="11"/>
      <c r="P153" s="11"/>
    </row>
    <row r="154" spans="1:17" x14ac:dyDescent="0.3">
      <c r="Q154" s="1"/>
    </row>
  </sheetData>
  <mergeCells count="463">
    <mergeCell ref="A1:J1"/>
    <mergeCell ref="A3:A4"/>
    <mergeCell ref="E3:E4"/>
    <mergeCell ref="F3:F4"/>
    <mergeCell ref="G3:G4"/>
    <mergeCell ref="H3:H4"/>
    <mergeCell ref="I3:I4"/>
    <mergeCell ref="J3:J4"/>
    <mergeCell ref="J5:J6"/>
    <mergeCell ref="A7:A8"/>
    <mergeCell ref="E7:E8"/>
    <mergeCell ref="F7:F8"/>
    <mergeCell ref="G7:G8"/>
    <mergeCell ref="H7:H8"/>
    <mergeCell ref="I7:I8"/>
    <mergeCell ref="J7:J8"/>
    <mergeCell ref="A5:A6"/>
    <mergeCell ref="E5:E6"/>
    <mergeCell ref="F5:F6"/>
    <mergeCell ref="G5:G6"/>
    <mergeCell ref="H5:H6"/>
    <mergeCell ref="I5:I6"/>
    <mergeCell ref="C5:C6"/>
    <mergeCell ref="C7:C8"/>
    <mergeCell ref="A13:A14"/>
    <mergeCell ref="E13:E14"/>
    <mergeCell ref="F13:F14"/>
    <mergeCell ref="G13:G14"/>
    <mergeCell ref="H13:H14"/>
    <mergeCell ref="I13:I14"/>
    <mergeCell ref="J13:J14"/>
    <mergeCell ref="J15:J16"/>
    <mergeCell ref="A11:A12"/>
    <mergeCell ref="E11:E12"/>
    <mergeCell ref="F11:F12"/>
    <mergeCell ref="G11:G12"/>
    <mergeCell ref="H11:H12"/>
    <mergeCell ref="I11:I12"/>
    <mergeCell ref="J11:J12"/>
    <mergeCell ref="C11:C12"/>
    <mergeCell ref="D11:D12"/>
    <mergeCell ref="C13:C14"/>
    <mergeCell ref="A19:A20"/>
    <mergeCell ref="E19:E20"/>
    <mergeCell ref="F19:F20"/>
    <mergeCell ref="G19:G20"/>
    <mergeCell ref="H19:H20"/>
    <mergeCell ref="I19:I20"/>
    <mergeCell ref="J19:J20"/>
    <mergeCell ref="A15:A16"/>
    <mergeCell ref="E15:E16"/>
    <mergeCell ref="F15:F16"/>
    <mergeCell ref="G15:G16"/>
    <mergeCell ref="H15:H16"/>
    <mergeCell ref="I15:I16"/>
    <mergeCell ref="C15:C16"/>
    <mergeCell ref="D15:D16"/>
    <mergeCell ref="C19:C20"/>
    <mergeCell ref="D19:D20"/>
    <mergeCell ref="J21:J22"/>
    <mergeCell ref="A23:A24"/>
    <mergeCell ref="E23:E24"/>
    <mergeCell ref="F23:F24"/>
    <mergeCell ref="G23:G24"/>
    <mergeCell ref="H23:H24"/>
    <mergeCell ref="I23:I24"/>
    <mergeCell ref="J23:J24"/>
    <mergeCell ref="A21:A22"/>
    <mergeCell ref="E21:E22"/>
    <mergeCell ref="F21:F22"/>
    <mergeCell ref="G21:G22"/>
    <mergeCell ref="H21:H22"/>
    <mergeCell ref="I21:I22"/>
    <mergeCell ref="C21:C22"/>
    <mergeCell ref="C23:C24"/>
    <mergeCell ref="D23:D24"/>
    <mergeCell ref="A29:A30"/>
    <mergeCell ref="E29:E30"/>
    <mergeCell ref="F29:F30"/>
    <mergeCell ref="G29:G30"/>
    <mergeCell ref="H29:H30"/>
    <mergeCell ref="I29:I30"/>
    <mergeCell ref="J29:J30"/>
    <mergeCell ref="J31:J32"/>
    <mergeCell ref="A27:A28"/>
    <mergeCell ref="E27:E28"/>
    <mergeCell ref="F27:F28"/>
    <mergeCell ref="G27:G28"/>
    <mergeCell ref="H27:H28"/>
    <mergeCell ref="I27:I28"/>
    <mergeCell ref="J27:J28"/>
    <mergeCell ref="C27:C28"/>
    <mergeCell ref="A35:A36"/>
    <mergeCell ref="E35:E36"/>
    <mergeCell ref="F35:F36"/>
    <mergeCell ref="G35:G36"/>
    <mergeCell ref="H35:H36"/>
    <mergeCell ref="I35:I36"/>
    <mergeCell ref="J35:J36"/>
    <mergeCell ref="A31:A32"/>
    <mergeCell ref="E31:E32"/>
    <mergeCell ref="F31:F32"/>
    <mergeCell ref="G31:G32"/>
    <mergeCell ref="H31:H32"/>
    <mergeCell ref="I31:I32"/>
    <mergeCell ref="C31:C32"/>
    <mergeCell ref="C35:C36"/>
    <mergeCell ref="D35:D36"/>
    <mergeCell ref="A43:A44"/>
    <mergeCell ref="E43:E44"/>
    <mergeCell ref="F43:F44"/>
    <mergeCell ref="G43:G44"/>
    <mergeCell ref="H43:H44"/>
    <mergeCell ref="J37:J38"/>
    <mergeCell ref="A39:A40"/>
    <mergeCell ref="E39:E40"/>
    <mergeCell ref="F39:F40"/>
    <mergeCell ref="G39:G40"/>
    <mergeCell ref="H39:H40"/>
    <mergeCell ref="I39:I40"/>
    <mergeCell ref="J39:J40"/>
    <mergeCell ref="A37:A38"/>
    <mergeCell ref="E37:E38"/>
    <mergeCell ref="F37:F38"/>
    <mergeCell ref="G37:G38"/>
    <mergeCell ref="H37:H38"/>
    <mergeCell ref="I37:I38"/>
    <mergeCell ref="I43:I44"/>
    <mergeCell ref="J43:J44"/>
    <mergeCell ref="C43:C44"/>
    <mergeCell ref="C39:C40"/>
    <mergeCell ref="A45:A46"/>
    <mergeCell ref="E45:E46"/>
    <mergeCell ref="F45:F46"/>
    <mergeCell ref="G45:G46"/>
    <mergeCell ref="H45:H46"/>
    <mergeCell ref="I45:I46"/>
    <mergeCell ref="J45:J46"/>
    <mergeCell ref="J47:J48"/>
    <mergeCell ref="C45:C46"/>
    <mergeCell ref="A51:A52"/>
    <mergeCell ref="E51:E52"/>
    <mergeCell ref="F51:F52"/>
    <mergeCell ref="G51:G52"/>
    <mergeCell ref="H51:H52"/>
    <mergeCell ref="I51:I52"/>
    <mergeCell ref="J51:J52"/>
    <mergeCell ref="A47:A48"/>
    <mergeCell ref="E47:E48"/>
    <mergeCell ref="F47:F48"/>
    <mergeCell ref="G47:G48"/>
    <mergeCell ref="H47:H48"/>
    <mergeCell ref="I47:I48"/>
    <mergeCell ref="C47:C48"/>
    <mergeCell ref="C51:C52"/>
    <mergeCell ref="J53:J54"/>
    <mergeCell ref="A55:A56"/>
    <mergeCell ref="E55:E56"/>
    <mergeCell ref="F55:F56"/>
    <mergeCell ref="G55:G56"/>
    <mergeCell ref="H55:H56"/>
    <mergeCell ref="I55:I56"/>
    <mergeCell ref="J55:J56"/>
    <mergeCell ref="A53:A54"/>
    <mergeCell ref="E53:E54"/>
    <mergeCell ref="F53:F54"/>
    <mergeCell ref="G53:G54"/>
    <mergeCell ref="H53:H54"/>
    <mergeCell ref="I53:I54"/>
    <mergeCell ref="C53:C54"/>
    <mergeCell ref="D53:D54"/>
    <mergeCell ref="C55:C56"/>
    <mergeCell ref="A63:A64"/>
    <mergeCell ref="E63:E64"/>
    <mergeCell ref="F63:F64"/>
    <mergeCell ref="G63:G64"/>
    <mergeCell ref="H63:H64"/>
    <mergeCell ref="I63:I64"/>
    <mergeCell ref="J63:J64"/>
    <mergeCell ref="J65:J66"/>
    <mergeCell ref="A59:A60"/>
    <mergeCell ref="E59:E60"/>
    <mergeCell ref="F59:F60"/>
    <mergeCell ref="G59:G60"/>
    <mergeCell ref="H59:H60"/>
    <mergeCell ref="I59:I60"/>
    <mergeCell ref="J59:J60"/>
    <mergeCell ref="A61:A62"/>
    <mergeCell ref="E61:E62"/>
    <mergeCell ref="F61:F62"/>
    <mergeCell ref="G61:G62"/>
    <mergeCell ref="H61:H62"/>
    <mergeCell ref="I61:I62"/>
    <mergeCell ref="J61:J62"/>
    <mergeCell ref="A69:A70"/>
    <mergeCell ref="E69:E70"/>
    <mergeCell ref="F69:F70"/>
    <mergeCell ref="G69:G70"/>
    <mergeCell ref="H69:H70"/>
    <mergeCell ref="I69:I70"/>
    <mergeCell ref="J69:J70"/>
    <mergeCell ref="A65:A66"/>
    <mergeCell ref="E65:E66"/>
    <mergeCell ref="F65:F66"/>
    <mergeCell ref="G65:G66"/>
    <mergeCell ref="H65:H66"/>
    <mergeCell ref="I65:I66"/>
    <mergeCell ref="A73:A74"/>
    <mergeCell ref="E73:E74"/>
    <mergeCell ref="F73:F74"/>
    <mergeCell ref="G73:G74"/>
    <mergeCell ref="H73:H74"/>
    <mergeCell ref="I73:I74"/>
    <mergeCell ref="J73:J74"/>
    <mergeCell ref="A71:A72"/>
    <mergeCell ref="E71:E72"/>
    <mergeCell ref="F71:F72"/>
    <mergeCell ref="G71:G72"/>
    <mergeCell ref="H71:H72"/>
    <mergeCell ref="I71:I72"/>
    <mergeCell ref="A77:J77"/>
    <mergeCell ref="A79:A80"/>
    <mergeCell ref="E79:E80"/>
    <mergeCell ref="F79:F80"/>
    <mergeCell ref="G79:G80"/>
    <mergeCell ref="H79:H80"/>
    <mergeCell ref="I79:I80"/>
    <mergeCell ref="J79:J80"/>
    <mergeCell ref="C79:C80"/>
    <mergeCell ref="J81:J82"/>
    <mergeCell ref="A83:A84"/>
    <mergeCell ref="E83:E84"/>
    <mergeCell ref="F83:F84"/>
    <mergeCell ref="G83:G84"/>
    <mergeCell ref="H83:H84"/>
    <mergeCell ref="I83:I84"/>
    <mergeCell ref="J83:J84"/>
    <mergeCell ref="A81:A82"/>
    <mergeCell ref="E81:E82"/>
    <mergeCell ref="F81:F82"/>
    <mergeCell ref="G81:G82"/>
    <mergeCell ref="H81:H82"/>
    <mergeCell ref="I81:I82"/>
    <mergeCell ref="C83:C84"/>
    <mergeCell ref="A91:A92"/>
    <mergeCell ref="E91:E92"/>
    <mergeCell ref="F91:F92"/>
    <mergeCell ref="G91:G92"/>
    <mergeCell ref="H91:H92"/>
    <mergeCell ref="I91:I92"/>
    <mergeCell ref="J91:J92"/>
    <mergeCell ref="J93:J94"/>
    <mergeCell ref="C91:C92"/>
    <mergeCell ref="D91:D92"/>
    <mergeCell ref="A97:A98"/>
    <mergeCell ref="E97:E98"/>
    <mergeCell ref="F97:F98"/>
    <mergeCell ref="G97:G98"/>
    <mergeCell ref="H97:H98"/>
    <mergeCell ref="I97:I98"/>
    <mergeCell ref="J97:J98"/>
    <mergeCell ref="A93:A94"/>
    <mergeCell ref="E93:E94"/>
    <mergeCell ref="F93:F94"/>
    <mergeCell ref="G93:G94"/>
    <mergeCell ref="H93:H94"/>
    <mergeCell ref="I93:I94"/>
    <mergeCell ref="A101:A102"/>
    <mergeCell ref="E101:E102"/>
    <mergeCell ref="F101:F102"/>
    <mergeCell ref="G101:G102"/>
    <mergeCell ref="H101:H102"/>
    <mergeCell ref="I101:I102"/>
    <mergeCell ref="J101:J102"/>
    <mergeCell ref="A99:A100"/>
    <mergeCell ref="E99:E100"/>
    <mergeCell ref="F99:F100"/>
    <mergeCell ref="G99:G100"/>
    <mergeCell ref="H99:H100"/>
    <mergeCell ref="I99:I100"/>
    <mergeCell ref="A107:A108"/>
    <mergeCell ref="E107:E108"/>
    <mergeCell ref="F107:F108"/>
    <mergeCell ref="G107:G108"/>
    <mergeCell ref="H107:H108"/>
    <mergeCell ref="I107:I108"/>
    <mergeCell ref="J107:J108"/>
    <mergeCell ref="J109:J110"/>
    <mergeCell ref="A105:A106"/>
    <mergeCell ref="E105:E106"/>
    <mergeCell ref="F105:F106"/>
    <mergeCell ref="G105:G106"/>
    <mergeCell ref="H105:H106"/>
    <mergeCell ref="I105:I106"/>
    <mergeCell ref="J105:J106"/>
    <mergeCell ref="A113:A114"/>
    <mergeCell ref="E113:E114"/>
    <mergeCell ref="F113:F114"/>
    <mergeCell ref="G113:G114"/>
    <mergeCell ref="H113:H114"/>
    <mergeCell ref="I113:I114"/>
    <mergeCell ref="J113:J114"/>
    <mergeCell ref="A109:A110"/>
    <mergeCell ref="E109:E110"/>
    <mergeCell ref="F109:F110"/>
    <mergeCell ref="G109:G110"/>
    <mergeCell ref="H109:H110"/>
    <mergeCell ref="I109:I110"/>
    <mergeCell ref="C109:C110"/>
    <mergeCell ref="J115:J116"/>
    <mergeCell ref="A117:A118"/>
    <mergeCell ref="E117:E118"/>
    <mergeCell ref="F117:F118"/>
    <mergeCell ref="G117:G118"/>
    <mergeCell ref="H117:H118"/>
    <mergeCell ref="I117:I118"/>
    <mergeCell ref="J117:J118"/>
    <mergeCell ref="A115:A116"/>
    <mergeCell ref="E115:E116"/>
    <mergeCell ref="F115:F116"/>
    <mergeCell ref="G115:G116"/>
    <mergeCell ref="H115:H116"/>
    <mergeCell ref="I115:I116"/>
    <mergeCell ref="C115:C116"/>
    <mergeCell ref="D115:D116"/>
    <mergeCell ref="C117:C118"/>
    <mergeCell ref="A123:A124"/>
    <mergeCell ref="E123:E124"/>
    <mergeCell ref="F123:F124"/>
    <mergeCell ref="G123:G124"/>
    <mergeCell ref="H123:H124"/>
    <mergeCell ref="I123:I124"/>
    <mergeCell ref="J123:J124"/>
    <mergeCell ref="J125:J126"/>
    <mergeCell ref="A121:A122"/>
    <mergeCell ref="E121:E122"/>
    <mergeCell ref="F121:F122"/>
    <mergeCell ref="G121:G122"/>
    <mergeCell ref="H121:H122"/>
    <mergeCell ref="I121:I122"/>
    <mergeCell ref="J121:J122"/>
    <mergeCell ref="C121:C122"/>
    <mergeCell ref="D121:D122"/>
    <mergeCell ref="C123:C124"/>
    <mergeCell ref="D123:D124"/>
    <mergeCell ref="A129:A130"/>
    <mergeCell ref="E129:E130"/>
    <mergeCell ref="F129:F130"/>
    <mergeCell ref="G129:G130"/>
    <mergeCell ref="H129:H130"/>
    <mergeCell ref="I129:I130"/>
    <mergeCell ref="J129:J130"/>
    <mergeCell ref="A125:A126"/>
    <mergeCell ref="E125:E126"/>
    <mergeCell ref="F125:F126"/>
    <mergeCell ref="G125:G126"/>
    <mergeCell ref="H125:H126"/>
    <mergeCell ref="I125:I126"/>
    <mergeCell ref="C125:C126"/>
    <mergeCell ref="A137:A138"/>
    <mergeCell ref="E137:E138"/>
    <mergeCell ref="F137:F138"/>
    <mergeCell ref="G137:G138"/>
    <mergeCell ref="H137:H138"/>
    <mergeCell ref="J131:J132"/>
    <mergeCell ref="A133:A134"/>
    <mergeCell ref="E133:E134"/>
    <mergeCell ref="F133:F134"/>
    <mergeCell ref="G133:G134"/>
    <mergeCell ref="H133:H134"/>
    <mergeCell ref="I133:I134"/>
    <mergeCell ref="J133:J134"/>
    <mergeCell ref="A131:A132"/>
    <mergeCell ref="E131:E132"/>
    <mergeCell ref="F131:F132"/>
    <mergeCell ref="G131:G132"/>
    <mergeCell ref="H131:H132"/>
    <mergeCell ref="I131:I132"/>
    <mergeCell ref="I137:I138"/>
    <mergeCell ref="J137:J138"/>
    <mergeCell ref="C131:C132"/>
    <mergeCell ref="C133:C134"/>
    <mergeCell ref="C137:C138"/>
    <mergeCell ref="A139:A140"/>
    <mergeCell ref="E139:E140"/>
    <mergeCell ref="F139:F140"/>
    <mergeCell ref="G139:G140"/>
    <mergeCell ref="H139:H140"/>
    <mergeCell ref="I139:I140"/>
    <mergeCell ref="J139:J140"/>
    <mergeCell ref="J141:J142"/>
    <mergeCell ref="C139:C140"/>
    <mergeCell ref="A145:A146"/>
    <mergeCell ref="E145:E146"/>
    <mergeCell ref="F145:F146"/>
    <mergeCell ref="G145:G146"/>
    <mergeCell ref="H145:H146"/>
    <mergeCell ref="I145:I146"/>
    <mergeCell ref="J145:J146"/>
    <mergeCell ref="A141:A142"/>
    <mergeCell ref="E141:E142"/>
    <mergeCell ref="F141:F142"/>
    <mergeCell ref="G141:G142"/>
    <mergeCell ref="H141:H142"/>
    <mergeCell ref="I141:I142"/>
    <mergeCell ref="C141:C142"/>
    <mergeCell ref="J147:J148"/>
    <mergeCell ref="A149:A150"/>
    <mergeCell ref="E149:E150"/>
    <mergeCell ref="F149:F150"/>
    <mergeCell ref="G149:G150"/>
    <mergeCell ref="H149:H150"/>
    <mergeCell ref="I149:I150"/>
    <mergeCell ref="J149:J150"/>
    <mergeCell ref="A147:A148"/>
    <mergeCell ref="E147:E148"/>
    <mergeCell ref="F147:F148"/>
    <mergeCell ref="G147:G148"/>
    <mergeCell ref="H147:H148"/>
    <mergeCell ref="I147:I148"/>
    <mergeCell ref="C147:C148"/>
    <mergeCell ref="D147:D148"/>
    <mergeCell ref="C149:C150"/>
    <mergeCell ref="D149:D150"/>
    <mergeCell ref="K59:K60"/>
    <mergeCell ref="C61:C62"/>
    <mergeCell ref="D61:D62"/>
    <mergeCell ref="K61:K62"/>
    <mergeCell ref="C63:C64"/>
    <mergeCell ref="K63:K64"/>
    <mergeCell ref="K65:K66"/>
    <mergeCell ref="C71:C72"/>
    <mergeCell ref="J71:J72"/>
    <mergeCell ref="C87:C88"/>
    <mergeCell ref="K87:K88"/>
    <mergeCell ref="A89:A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A87:A88"/>
    <mergeCell ref="E87:E88"/>
    <mergeCell ref="F87:F88"/>
    <mergeCell ref="G87:G88"/>
    <mergeCell ref="H87:H88"/>
    <mergeCell ref="I87:I88"/>
    <mergeCell ref="J87:J88"/>
    <mergeCell ref="K91:K92"/>
    <mergeCell ref="C93:C94"/>
    <mergeCell ref="D93:D94"/>
    <mergeCell ref="K93:K94"/>
    <mergeCell ref="C97:C98"/>
    <mergeCell ref="C99:C100"/>
    <mergeCell ref="C101:C102"/>
    <mergeCell ref="C105:C106"/>
    <mergeCell ref="C107:C108"/>
    <mergeCell ref="D107:D108"/>
    <mergeCell ref="J99:J100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D7F66-3E23-4A7B-977C-AAFAFC5F3FD7}">
  <sheetPr>
    <tabColor rgb="FFFFFF00"/>
    <pageSetUpPr fitToPage="1"/>
  </sheetPr>
  <dimension ref="A1:M42"/>
  <sheetViews>
    <sheetView tabSelected="1" view="pageBreakPreview" topLeftCell="B1" zoomScale="107" zoomScaleNormal="85" zoomScaleSheetLayoutView="107" workbookViewId="0">
      <selection activeCell="M32" sqref="M32"/>
    </sheetView>
  </sheetViews>
  <sheetFormatPr defaultRowHeight="18" x14ac:dyDescent="0.3"/>
  <cols>
    <col min="1" max="1" width="8.59765625" style="32" hidden="1" customWidth="1"/>
    <col min="2" max="2" width="8.59765625" style="32"/>
    <col min="3" max="3" width="8.8984375" customWidth="1"/>
    <col min="4" max="4" width="3.59765625" customWidth="1"/>
    <col min="5" max="5" width="14.09765625" customWidth="1"/>
    <col min="6" max="6" width="8.09765625" customWidth="1"/>
    <col min="7" max="7" width="21.09765625" customWidth="1"/>
    <col min="8" max="13" width="4.09765625" style="61" customWidth="1"/>
    <col min="14" max="14" width="3.09765625" customWidth="1"/>
  </cols>
  <sheetData>
    <row r="1" spans="1:13" ht="24.6" customHeight="1" x14ac:dyDescent="0.3">
      <c r="C1" s="111" t="s">
        <v>228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0.050000000000001" customHeight="1" x14ac:dyDescent="0.3">
      <c r="C2" s="33"/>
      <c r="D2" s="33"/>
      <c r="E2" s="33"/>
      <c r="F2" s="33"/>
      <c r="G2" s="33"/>
      <c r="H2" s="36"/>
      <c r="I2" s="36"/>
      <c r="J2" s="36"/>
      <c r="K2" s="36"/>
      <c r="L2" s="36"/>
      <c r="M2" s="36"/>
    </row>
    <row r="3" spans="1:13" x14ac:dyDescent="0.3">
      <c r="C3" s="2" t="s">
        <v>229</v>
      </c>
      <c r="D3" s="2" t="s">
        <v>230</v>
      </c>
      <c r="E3" s="2" t="s">
        <v>231</v>
      </c>
      <c r="F3" s="112" t="s">
        <v>232</v>
      </c>
      <c r="G3" s="112"/>
      <c r="H3" s="35"/>
      <c r="I3" s="35"/>
      <c r="J3" s="35"/>
      <c r="K3" s="35"/>
      <c r="L3" s="35"/>
      <c r="M3" s="35"/>
    </row>
    <row r="4" spans="1:13" ht="5.0999999999999996" customHeight="1" x14ac:dyDescent="0.3">
      <c r="C4" s="29"/>
      <c r="D4" s="29"/>
      <c r="E4" s="29"/>
      <c r="F4" s="29"/>
      <c r="G4" s="29"/>
      <c r="H4" s="35"/>
      <c r="I4" s="35"/>
      <c r="J4" s="35"/>
      <c r="K4" s="35"/>
      <c r="L4" s="35"/>
      <c r="M4" s="35"/>
    </row>
    <row r="5" spans="1:13" x14ac:dyDescent="0.3">
      <c r="A5" s="32">
        <v>11</v>
      </c>
      <c r="C5" s="107" t="s">
        <v>233</v>
      </c>
      <c r="D5" s="107" t="s">
        <v>234</v>
      </c>
      <c r="E5" s="30" t="str">
        <f>VLOOKUP(A5,'45R'!$M:$P,2,0)</f>
        <v>浦川　真紀</v>
      </c>
      <c r="F5" s="30" t="str">
        <f>VLOOKUP(A5,'45R'!$M:$P,3,0)</f>
        <v>熊本</v>
      </c>
      <c r="G5" s="30" t="str">
        <f>VLOOKUP(A5,'45R'!$M:$P,4,0)</f>
        <v>宇土クラブ</v>
      </c>
      <c r="H5" s="36"/>
      <c r="I5" s="36"/>
      <c r="J5" s="36">
        <v>1</v>
      </c>
      <c r="K5" s="36"/>
      <c r="L5" s="36"/>
      <c r="M5" s="36"/>
    </row>
    <row r="6" spans="1:13" ht="18.600000000000001" thickBot="1" x14ac:dyDescent="0.35">
      <c r="A6" s="32">
        <v>12</v>
      </c>
      <c r="C6" s="107"/>
      <c r="D6" s="107"/>
      <c r="E6" s="31" t="str">
        <f>VLOOKUP(A6,'45R'!$M:$P,2,0)</f>
        <v>木津　大幸</v>
      </c>
      <c r="F6" s="31" t="str">
        <f>VLOOKUP(A6,'45R'!$M:$P,3,0)</f>
        <v>大分</v>
      </c>
      <c r="G6" s="31" t="str">
        <f>VLOOKUP(A6,'45R'!$M:$P,4,0)</f>
        <v>SBカワスミ</v>
      </c>
      <c r="H6" s="37"/>
      <c r="I6" s="45"/>
      <c r="J6" s="36"/>
      <c r="K6" s="36"/>
      <c r="L6" s="36"/>
      <c r="M6" s="36"/>
    </row>
    <row r="7" spans="1:13" x14ac:dyDescent="0.3">
      <c r="A7" s="32">
        <v>21</v>
      </c>
      <c r="C7" s="107" t="s">
        <v>235</v>
      </c>
      <c r="D7" s="107" t="s">
        <v>234</v>
      </c>
      <c r="E7" s="30" t="str">
        <f>VLOOKUP(A7,'45R'!$M:$P,2,0)</f>
        <v>服部　佳雄</v>
      </c>
      <c r="F7" s="105" t="str">
        <f>VLOOKUP(A7,'45R'!$M:$P,3,0)</f>
        <v>岡山</v>
      </c>
      <c r="G7" s="105" t="str">
        <f>VLOOKUP(A7,'45R'!$M:$P,4,0)</f>
        <v>鬼ノ城クラブ</v>
      </c>
      <c r="H7" s="36"/>
      <c r="I7" s="46">
        <v>1</v>
      </c>
      <c r="J7" s="65"/>
      <c r="K7" s="36"/>
      <c r="L7" s="36"/>
      <c r="M7" s="36"/>
    </row>
    <row r="8" spans="1:13" ht="18.600000000000001" thickBot="1" x14ac:dyDescent="0.35">
      <c r="A8" s="32">
        <v>22</v>
      </c>
      <c r="C8" s="107"/>
      <c r="D8" s="107"/>
      <c r="E8" s="31" t="str">
        <f>VLOOKUP(A8,'45R'!$M:$P,2,0)</f>
        <v>片山　晶子</v>
      </c>
      <c r="F8" s="106"/>
      <c r="G8" s="106"/>
      <c r="H8" s="45"/>
      <c r="I8" s="47"/>
      <c r="J8" s="46"/>
      <c r="K8" s="36"/>
      <c r="L8" s="36"/>
      <c r="M8" s="36"/>
    </row>
    <row r="9" spans="1:13" ht="18.600000000000001" thickBot="1" x14ac:dyDescent="0.35">
      <c r="A9" s="32">
        <v>31</v>
      </c>
      <c r="C9" s="110" t="s">
        <v>236</v>
      </c>
      <c r="D9" s="110" t="s">
        <v>234</v>
      </c>
      <c r="E9" s="30" t="str">
        <f>VLOOKUP(A9,'45R'!$M:$P,2,0)</f>
        <v>久保　陽子</v>
      </c>
      <c r="F9" s="105" t="str">
        <f>VLOOKUP(A9,'45R'!$M:$P,3,0)</f>
        <v>和歌山</v>
      </c>
      <c r="G9" s="105" t="str">
        <f>VLOOKUP(A9,'45R'!$M:$P,4,0)</f>
        <v>維吹</v>
      </c>
      <c r="H9" s="36"/>
      <c r="I9" s="49"/>
      <c r="J9" s="46"/>
      <c r="K9" s="36"/>
      <c r="L9" s="36">
        <v>3</v>
      </c>
      <c r="M9" s="36"/>
    </row>
    <row r="10" spans="1:13" x14ac:dyDescent="0.3">
      <c r="A10" s="32">
        <v>32</v>
      </c>
      <c r="C10" s="110"/>
      <c r="D10" s="110"/>
      <c r="E10" s="31" t="str">
        <f>VLOOKUP(A10,'45R'!$M:$P,2,0)</f>
        <v>谷　　弘樹</v>
      </c>
      <c r="F10" s="106"/>
      <c r="G10" s="106"/>
      <c r="H10" s="50"/>
      <c r="I10" s="36"/>
      <c r="J10" s="48"/>
      <c r="K10" s="66"/>
      <c r="L10" s="36"/>
      <c r="M10" s="36"/>
    </row>
    <row r="11" spans="1:13" x14ac:dyDescent="0.3">
      <c r="A11" s="32">
        <v>41</v>
      </c>
      <c r="C11" s="107" t="s">
        <v>237</v>
      </c>
      <c r="D11" s="108" t="s">
        <v>234</v>
      </c>
      <c r="E11" s="30" t="str">
        <f>VLOOKUP(A11,'45R'!$M:$P,2,0)</f>
        <v>鈴木　　司</v>
      </c>
      <c r="F11" s="30" t="str">
        <f>VLOOKUP(A11,'45R'!$M:$P,3,0)</f>
        <v>東京</v>
      </c>
      <c r="G11" s="30" t="str">
        <f>VLOOKUP(A11,'45R'!$M:$P,4,0)</f>
        <v>旭クラブ</v>
      </c>
      <c r="H11" s="36"/>
      <c r="I11" s="36"/>
      <c r="J11" s="48">
        <v>0</v>
      </c>
      <c r="K11" s="48"/>
      <c r="L11" s="36"/>
      <c r="M11" s="36"/>
    </row>
    <row r="12" spans="1:13" ht="18.600000000000001" thickBot="1" x14ac:dyDescent="0.35">
      <c r="A12" s="32">
        <v>42</v>
      </c>
      <c r="C12" s="107"/>
      <c r="D12" s="109"/>
      <c r="E12" s="31" t="str">
        <f>VLOOKUP(A12,'45R'!$M:$P,2,0)</f>
        <v>島田 寿恵美</v>
      </c>
      <c r="F12" s="31" t="str">
        <f>VLOOKUP(A12,'45R'!$M:$P,3,0)</f>
        <v>埼玉</v>
      </c>
      <c r="G12" s="31" t="str">
        <f>VLOOKUP(A12,'45R'!$M:$P,4,0)</f>
        <v>所沢ペアート</v>
      </c>
      <c r="H12" s="51"/>
      <c r="I12" s="45"/>
      <c r="J12" s="48"/>
      <c r="K12" s="48"/>
      <c r="L12" s="36"/>
      <c r="M12" s="36"/>
    </row>
    <row r="13" spans="1:13" ht="18.600000000000001" thickBot="1" x14ac:dyDescent="0.35">
      <c r="A13" s="32">
        <v>51</v>
      </c>
      <c r="C13" s="110" t="s">
        <v>238</v>
      </c>
      <c r="D13" s="107" t="s">
        <v>234</v>
      </c>
      <c r="E13" s="30" t="str">
        <f>VLOOKUP(A13,'45R'!$M:$P,2,0)</f>
        <v>倉本　和広</v>
      </c>
      <c r="F13" s="30" t="str">
        <f>VLOOKUP(A13,'45R'!$M:$P,3,0)</f>
        <v>滋賀</v>
      </c>
      <c r="G13" s="30" t="str">
        <f>VLOOKUP(A13,'45R'!$M:$P,4,0)</f>
        <v>滋賀２１クラブ</v>
      </c>
      <c r="H13" s="52"/>
      <c r="I13" s="53"/>
      <c r="J13" s="49"/>
      <c r="K13" s="48">
        <v>0</v>
      </c>
      <c r="L13" s="36"/>
      <c r="M13" s="36"/>
    </row>
    <row r="14" spans="1:13" ht="18.600000000000001" thickBot="1" x14ac:dyDescent="0.35">
      <c r="A14" s="32">
        <v>52</v>
      </c>
      <c r="C14" s="110"/>
      <c r="D14" s="107"/>
      <c r="E14" s="31" t="str">
        <f>VLOOKUP(A14,'45R'!$M:$P,2,0)</f>
        <v>浜辺　真弓</v>
      </c>
      <c r="F14" s="31" t="str">
        <f>VLOOKUP(A14,'45R'!$M:$P,3,0)</f>
        <v>大阪</v>
      </c>
      <c r="G14" s="31" t="str">
        <f>VLOOKUP(A14,'45R'!$M:$P,4,0)</f>
        <v>東大阪市協会</v>
      </c>
      <c r="H14" s="36"/>
      <c r="I14" s="36"/>
      <c r="J14" s="36"/>
      <c r="K14" s="48"/>
      <c r="L14" s="36"/>
      <c r="M14" s="36"/>
    </row>
    <row r="15" spans="1:13" ht="18.600000000000001" thickBot="1" x14ac:dyDescent="0.35">
      <c r="A15" s="32">
        <v>61</v>
      </c>
      <c r="C15" s="107" t="s">
        <v>239</v>
      </c>
      <c r="D15" s="110" t="s">
        <v>234</v>
      </c>
      <c r="E15" s="30" t="str">
        <f>VLOOKUP(A15,'45R'!$M:$P,2,0)</f>
        <v>福田 江里子</v>
      </c>
      <c r="F15" s="105" t="str">
        <f>VLOOKUP(A15,'45R'!$M:$P,3,0)</f>
        <v>福岡</v>
      </c>
      <c r="G15" s="30" t="str">
        <f>VLOOKUP(A15,'45R'!$M:$P,4,0)</f>
        <v>久留米クラブ</v>
      </c>
      <c r="H15" s="52"/>
      <c r="I15" s="54"/>
      <c r="J15" s="36"/>
      <c r="K15" s="46"/>
      <c r="L15" s="65"/>
      <c r="M15" s="36"/>
    </row>
    <row r="16" spans="1:13" ht="18.600000000000001" thickBot="1" x14ac:dyDescent="0.35">
      <c r="A16" s="32">
        <v>62</v>
      </c>
      <c r="C16" s="107"/>
      <c r="D16" s="110"/>
      <c r="E16" s="31" t="str">
        <f>VLOOKUP(A16,'45R'!$M:$P,2,0)</f>
        <v>奥村　陸矢</v>
      </c>
      <c r="F16" s="106"/>
      <c r="G16" s="31" t="str">
        <f>VLOOKUP(A16,'45R'!$M:$P,4,0)</f>
        <v>綾小路クラブ</v>
      </c>
      <c r="H16" s="55"/>
      <c r="I16" s="36"/>
      <c r="J16" s="56"/>
      <c r="K16" s="46"/>
      <c r="L16" s="46"/>
      <c r="M16" s="36"/>
    </row>
    <row r="17" spans="1:13" x14ac:dyDescent="0.3">
      <c r="A17" s="32">
        <v>71</v>
      </c>
      <c r="C17" s="110" t="s">
        <v>240</v>
      </c>
      <c r="D17" s="107" t="s">
        <v>234</v>
      </c>
      <c r="E17" s="30" t="str">
        <f>VLOOKUP(A17,'45R'!$M:$P,2,0)</f>
        <v>松原 知世恵</v>
      </c>
      <c r="F17" s="105" t="str">
        <f>VLOOKUP(A17,'45R'!$M:$P,3,0)</f>
        <v>奈良</v>
      </c>
      <c r="G17" s="30" t="str">
        <f>VLOOKUP(A17,'45R'!$M:$P,4,0)</f>
        <v>奈良クラブ</v>
      </c>
      <c r="H17" s="57"/>
      <c r="I17" s="58"/>
      <c r="J17" s="68"/>
      <c r="K17" s="46"/>
      <c r="L17" s="46"/>
      <c r="M17" s="36"/>
    </row>
    <row r="18" spans="1:13" ht="18.600000000000001" thickBot="1" x14ac:dyDescent="0.35">
      <c r="A18" s="32">
        <v>72</v>
      </c>
      <c r="C18" s="110"/>
      <c r="D18" s="107"/>
      <c r="E18" s="31" t="str">
        <f>VLOOKUP(A18,'45R'!$M:$P,2,0)</f>
        <v>松原　豊広</v>
      </c>
      <c r="F18" s="106"/>
      <c r="G18" s="31" t="str">
        <f>VLOOKUP(A18,'45R'!$M:$P,4,0)</f>
        <v>高田商ＯＢクラブ</v>
      </c>
      <c r="H18" s="36"/>
      <c r="I18" s="36"/>
      <c r="J18" s="46">
        <v>0</v>
      </c>
      <c r="K18" s="71"/>
      <c r="L18" s="46"/>
      <c r="M18" s="36"/>
    </row>
    <row r="19" spans="1:13" x14ac:dyDescent="0.3">
      <c r="A19" s="32">
        <v>81</v>
      </c>
      <c r="C19" s="107" t="s">
        <v>241</v>
      </c>
      <c r="D19" s="108" t="s">
        <v>234</v>
      </c>
      <c r="E19" s="30" t="str">
        <f>VLOOKUP(A19,'45R'!$M:$P,2,0)</f>
        <v>本山　雄介</v>
      </c>
      <c r="F19" s="105" t="str">
        <f>VLOOKUP(A19,'45R'!$M:$P,3,0)</f>
        <v>大阪</v>
      </c>
      <c r="G19" s="105" t="str">
        <f>VLOOKUP(A19,'45R'!$M:$P,4,0)</f>
        <v>平野連盟</v>
      </c>
      <c r="H19" s="36"/>
      <c r="I19" s="36"/>
      <c r="J19" s="48">
        <v>3</v>
      </c>
      <c r="K19" s="36"/>
      <c r="L19" s="46"/>
      <c r="M19" s="36"/>
    </row>
    <row r="20" spans="1:13" ht="18.600000000000001" thickBot="1" x14ac:dyDescent="0.35">
      <c r="A20" s="32">
        <v>82</v>
      </c>
      <c r="C20" s="107"/>
      <c r="D20" s="109"/>
      <c r="E20" s="31" t="str">
        <f>VLOOKUP(A20,'45R'!$M:$P,2,0)</f>
        <v>原田　愛子</v>
      </c>
      <c r="F20" s="106"/>
      <c r="G20" s="106"/>
      <c r="H20" s="51"/>
      <c r="I20" s="45"/>
      <c r="J20" s="48"/>
      <c r="K20" s="36"/>
      <c r="L20" s="46"/>
      <c r="M20" s="36"/>
    </row>
    <row r="21" spans="1:13" ht="18.600000000000001" thickBot="1" x14ac:dyDescent="0.35">
      <c r="A21" s="32">
        <v>91</v>
      </c>
      <c r="C21" s="110" t="s">
        <v>242</v>
      </c>
      <c r="D21" s="110" t="s">
        <v>234</v>
      </c>
      <c r="E21" s="30" t="str">
        <f>VLOOKUP(A21,'45R'!$M:$P,2,0)</f>
        <v>小林　　宗</v>
      </c>
      <c r="F21" s="30" t="str">
        <f>VLOOKUP(A21,'45R'!$M:$P,3,0)</f>
        <v>神奈川</v>
      </c>
      <c r="G21" s="30" t="str">
        <f>VLOOKUP(A21,'45R'!$M:$P,4,0)</f>
        <v>JOHNNY'S</v>
      </c>
      <c r="H21" s="52"/>
      <c r="I21" s="53"/>
      <c r="J21" s="49"/>
      <c r="K21" s="36">
        <v>3</v>
      </c>
      <c r="L21" s="46"/>
      <c r="M21" s="36"/>
    </row>
    <row r="22" spans="1:13" ht="18.600000000000001" thickBot="1" x14ac:dyDescent="0.35">
      <c r="A22" s="32">
        <v>92</v>
      </c>
      <c r="C22" s="110"/>
      <c r="D22" s="110"/>
      <c r="E22" s="31" t="str">
        <f>VLOOKUP(A22,'45R'!$M:$P,2,0)</f>
        <v>田中 加代子</v>
      </c>
      <c r="F22" s="31" t="str">
        <f>VLOOKUP(A22,'45R'!$M:$P,3,0)</f>
        <v>鳥取</v>
      </c>
      <c r="G22" s="31" t="str">
        <f>VLOOKUP(A22,'45R'!$M:$P,4,0)</f>
        <v>レディース鳥取</v>
      </c>
      <c r="H22" s="36"/>
      <c r="I22" s="36"/>
      <c r="J22" s="36"/>
      <c r="K22" s="36"/>
      <c r="L22" s="46"/>
      <c r="M22" s="56"/>
    </row>
    <row r="23" spans="1:13" ht="18.600000000000001" thickBot="1" x14ac:dyDescent="0.35">
      <c r="A23" s="32">
        <v>101</v>
      </c>
      <c r="C23" s="107" t="s">
        <v>243</v>
      </c>
      <c r="D23" s="107" t="s">
        <v>234</v>
      </c>
      <c r="E23" s="30" t="str">
        <f>VLOOKUP(A23,'45R'!$M:$P,2,0)</f>
        <v>福井　崇文</v>
      </c>
      <c r="F23" s="105" t="str">
        <f>VLOOKUP(A23,'45R'!$M:$P,3,0)</f>
        <v>奈良</v>
      </c>
      <c r="G23" s="30" t="str">
        <f>VLOOKUP(A23,'45R'!$M:$P,4,0)</f>
        <v>王寺ソフトテニスクラブ</v>
      </c>
      <c r="H23" s="52"/>
      <c r="I23" s="54"/>
      <c r="J23" s="36"/>
      <c r="K23" s="36"/>
      <c r="L23" s="48"/>
      <c r="M23" s="74"/>
    </row>
    <row r="24" spans="1:13" ht="18.600000000000001" thickBot="1" x14ac:dyDescent="0.35">
      <c r="A24" s="32">
        <v>102</v>
      </c>
      <c r="C24" s="107"/>
      <c r="D24" s="107"/>
      <c r="E24" s="31" t="str">
        <f>VLOOKUP(A24,'45R'!$M:$P,2,0)</f>
        <v>小宮　利枝</v>
      </c>
      <c r="F24" s="106"/>
      <c r="G24" s="31" t="str">
        <f>VLOOKUP(A24,'45R'!$M:$P,4,0)</f>
        <v>生駒市ST協会</v>
      </c>
      <c r="H24" s="55"/>
      <c r="I24" s="36"/>
      <c r="J24" s="56"/>
      <c r="K24" s="36">
        <v>0</v>
      </c>
      <c r="L24" s="48"/>
      <c r="M24" s="36"/>
    </row>
    <row r="25" spans="1:13" x14ac:dyDescent="0.3">
      <c r="A25" s="32">
        <v>111</v>
      </c>
      <c r="C25" s="110" t="s">
        <v>244</v>
      </c>
      <c r="D25" s="110" t="s">
        <v>234</v>
      </c>
      <c r="E25" s="30" t="str">
        <f>VLOOKUP(A25,'45R'!$M:$P,2,0)</f>
        <v>宝川　　康</v>
      </c>
      <c r="F25" s="105" t="str">
        <f>VLOOKUP(A25,'45R'!$M:$P,3,0)</f>
        <v>大阪</v>
      </c>
      <c r="G25" s="105" t="str">
        <f>VLOOKUP(A25,'45R'!$M:$P,4,0)</f>
        <v>旭クラブ</v>
      </c>
      <c r="H25" s="55"/>
      <c r="I25" s="48"/>
      <c r="J25" s="48"/>
      <c r="K25" s="36"/>
      <c r="L25" s="48"/>
      <c r="M25" s="36"/>
    </row>
    <row r="26" spans="1:13" ht="18.600000000000001" thickBot="1" x14ac:dyDescent="0.35">
      <c r="A26" s="32">
        <v>112</v>
      </c>
      <c r="C26" s="110"/>
      <c r="D26" s="110"/>
      <c r="E26" s="31" t="str">
        <f>VLOOKUP(A26,'45R'!$M:$P,2,0)</f>
        <v>高野　優子</v>
      </c>
      <c r="F26" s="106"/>
      <c r="G26" s="106"/>
      <c r="H26" s="51"/>
      <c r="I26" s="37"/>
      <c r="J26" s="48">
        <v>0</v>
      </c>
      <c r="K26" s="67"/>
      <c r="L26" s="48">
        <v>3</v>
      </c>
      <c r="M26" s="36"/>
    </row>
    <row r="27" spans="1:13" x14ac:dyDescent="0.3">
      <c r="A27" s="32">
        <v>121</v>
      </c>
      <c r="C27" s="107" t="s">
        <v>245</v>
      </c>
      <c r="D27" s="107" t="s">
        <v>234</v>
      </c>
      <c r="E27" s="30" t="str">
        <f>VLOOKUP(A27,'45R'!$M:$P,2,0)</f>
        <v>加藤　美雪</v>
      </c>
      <c r="F27" s="105" t="str">
        <f>VLOOKUP(A27,'45R'!$M:$P,3,0)</f>
        <v>千葉</v>
      </c>
      <c r="G27" s="30" t="str">
        <f>VLOOKUP(A27,'45R'!$M:$P,4,0)</f>
        <v>小金原クラブ</v>
      </c>
      <c r="H27" s="55"/>
      <c r="I27" s="36"/>
      <c r="J27" s="46">
        <v>2</v>
      </c>
      <c r="K27" s="48"/>
      <c r="L27" s="48"/>
      <c r="M27" s="36"/>
    </row>
    <row r="28" spans="1:13" ht="18.600000000000001" thickBot="1" x14ac:dyDescent="0.35">
      <c r="A28" s="32">
        <v>122</v>
      </c>
      <c r="C28" s="107"/>
      <c r="D28" s="107"/>
      <c r="E28" s="31" t="str">
        <f>VLOOKUP(A28,'45R'!$M:$P,2,0)</f>
        <v>古川　　敦</v>
      </c>
      <c r="F28" s="106"/>
      <c r="G28" s="31" t="str">
        <f>VLOOKUP(A28,'45R'!$M:$P,4,0)</f>
        <v>市川クラブ</v>
      </c>
      <c r="H28" s="51"/>
      <c r="I28" s="45"/>
      <c r="J28" s="47"/>
      <c r="K28" s="48"/>
      <c r="L28" s="48"/>
      <c r="M28" s="36"/>
    </row>
    <row r="29" spans="1:13" ht="18.600000000000001" thickBot="1" x14ac:dyDescent="0.35">
      <c r="A29" s="32">
        <v>131</v>
      </c>
      <c r="C29" s="110" t="s">
        <v>246</v>
      </c>
      <c r="D29" s="110" t="s">
        <v>234</v>
      </c>
      <c r="E29" s="30" t="str">
        <f>VLOOKUP(A29,'45R'!$M:$P,2,0)</f>
        <v>小山　慎二</v>
      </c>
      <c r="F29" s="105" t="str">
        <f>VLOOKUP(A29,'45R'!$M:$P,3,0)</f>
        <v>東京</v>
      </c>
      <c r="G29" s="30" t="str">
        <f>VLOOKUP(A29,'45R'!$M:$P,4,0)</f>
        <v>小平クラブ</v>
      </c>
      <c r="H29" s="52"/>
      <c r="I29" s="54"/>
      <c r="J29" s="59"/>
      <c r="K29" s="48"/>
      <c r="L29" s="60"/>
      <c r="M29" s="36"/>
    </row>
    <row r="30" spans="1:13" ht="18.600000000000001" thickBot="1" x14ac:dyDescent="0.35">
      <c r="A30" s="32">
        <v>132</v>
      </c>
      <c r="C30" s="110"/>
      <c r="D30" s="109"/>
      <c r="E30" s="31" t="str">
        <f>VLOOKUP(A30,'45R'!$M:$P,2,0)</f>
        <v>三宅　一美</v>
      </c>
      <c r="F30" s="106"/>
      <c r="G30" s="31" t="str">
        <f>VLOOKUP(A30,'45R'!$M:$P,4,0)</f>
        <v>葛飾クラブ</v>
      </c>
      <c r="H30" s="55"/>
      <c r="I30" s="36"/>
      <c r="J30" s="36"/>
      <c r="K30" s="48"/>
      <c r="L30" s="73"/>
      <c r="M30" s="36"/>
    </row>
    <row r="31" spans="1:13" ht="18.600000000000001" thickBot="1" x14ac:dyDescent="0.35">
      <c r="A31" s="32">
        <v>141</v>
      </c>
      <c r="C31" s="107" t="s">
        <v>247</v>
      </c>
      <c r="D31" s="110" t="s">
        <v>234</v>
      </c>
      <c r="E31" s="30" t="str">
        <f>VLOOKUP(A31,'45R'!$M:$P,2,0)</f>
        <v>横井 恵美子</v>
      </c>
      <c r="F31" s="105" t="str">
        <f>VLOOKUP(A31,'45R'!$M:$P,3,0)</f>
        <v>滋賀</v>
      </c>
      <c r="G31" s="30" t="str">
        <f>VLOOKUP(A31,'45R'!$M:$P,4,0)</f>
        <v>滋賀21クラブ</v>
      </c>
      <c r="H31" s="52"/>
      <c r="I31" s="54"/>
      <c r="J31" s="36"/>
      <c r="K31" s="46"/>
      <c r="L31" s="36"/>
      <c r="M31" s="36">
        <v>3</v>
      </c>
    </row>
    <row r="32" spans="1:13" ht="18.600000000000001" thickBot="1" x14ac:dyDescent="0.35">
      <c r="A32" s="32">
        <v>142</v>
      </c>
      <c r="C32" s="107"/>
      <c r="D32" s="110"/>
      <c r="E32" s="31" t="str">
        <f>VLOOKUP(A32,'45R'!$M:$P,2,0)</f>
        <v>大田　真史</v>
      </c>
      <c r="F32" s="106"/>
      <c r="G32" s="31" t="str">
        <f>VLOOKUP(A32,'45R'!$M:$P,4,0)</f>
        <v>なかよしクラブ</v>
      </c>
      <c r="H32" s="55"/>
      <c r="I32" s="36"/>
      <c r="J32" s="56"/>
      <c r="K32" s="46">
        <v>2</v>
      </c>
      <c r="L32" s="36"/>
      <c r="M32" s="36"/>
    </row>
    <row r="33" spans="1:13" x14ac:dyDescent="0.3">
      <c r="A33" s="32">
        <v>151</v>
      </c>
      <c r="C33" s="110" t="s">
        <v>248</v>
      </c>
      <c r="D33" s="107" t="s">
        <v>234</v>
      </c>
      <c r="E33" s="30" t="str">
        <f>VLOOKUP(A33,'45R'!$M:$P,2,0)</f>
        <v>堀口　恵悟</v>
      </c>
      <c r="F33" s="105" t="str">
        <f>VLOOKUP(A33,'45R'!$M:$P,3,0)</f>
        <v>東京</v>
      </c>
      <c r="G33" s="105" t="str">
        <f>VLOOKUP(A33,'45R'!$M:$P,4,0)</f>
        <v>練馬ソフト</v>
      </c>
      <c r="H33" s="38"/>
      <c r="I33" s="39"/>
      <c r="J33" s="40"/>
      <c r="K33" s="69"/>
      <c r="L33" s="35"/>
      <c r="M33" s="35"/>
    </row>
    <row r="34" spans="1:13" x14ac:dyDescent="0.3">
      <c r="A34" s="32">
        <v>152</v>
      </c>
      <c r="C34" s="110"/>
      <c r="D34" s="107"/>
      <c r="E34" s="31" t="str">
        <f>VLOOKUP(A34,'45R'!$M:$P,2,0)</f>
        <v>堀口　夏子</v>
      </c>
      <c r="F34" s="106"/>
      <c r="G34" s="106"/>
      <c r="H34" s="41"/>
      <c r="I34" s="35"/>
      <c r="J34" s="40">
        <v>3</v>
      </c>
      <c r="K34" s="69"/>
      <c r="L34" s="35"/>
      <c r="M34" s="35"/>
    </row>
    <row r="35" spans="1:13" ht="18.600000000000001" thickBot="1" x14ac:dyDescent="0.35">
      <c r="A35" s="32">
        <v>161</v>
      </c>
      <c r="C35" s="107" t="s">
        <v>249</v>
      </c>
      <c r="D35" s="108" t="s">
        <v>234</v>
      </c>
      <c r="E35" s="30" t="str">
        <f>VLOOKUP(A35,'45R'!$M:$P,2,0)</f>
        <v>冨田 麻里子</v>
      </c>
      <c r="F35" s="30" t="str">
        <f>VLOOKUP(A35,'45R'!$M:$P,3,0)</f>
        <v>兵庫</v>
      </c>
      <c r="G35" s="30" t="str">
        <f>VLOOKUP(A35,'45R'!$M:$P,4,0)</f>
        <v>神戸山手クラブ</v>
      </c>
      <c r="H35" s="41"/>
      <c r="I35" s="35">
        <v>3</v>
      </c>
      <c r="J35" s="40"/>
      <c r="K35" s="72"/>
      <c r="L35" s="35"/>
      <c r="M35" s="35"/>
    </row>
    <row r="36" spans="1:13" ht="18.600000000000001" thickBot="1" x14ac:dyDescent="0.35">
      <c r="A36" s="32">
        <v>162</v>
      </c>
      <c r="C36" s="107"/>
      <c r="D36" s="109"/>
      <c r="E36" s="31" t="str">
        <f>VLOOKUP(A36,'45R'!$M:$P,2,0)</f>
        <v>山田　丈生</v>
      </c>
      <c r="F36" s="31" t="str">
        <f>VLOOKUP(A36,'45R'!$M:$P,3,0)</f>
        <v>和歌山</v>
      </c>
      <c r="G36" s="31" t="str">
        <f>VLOOKUP(A36,'45R'!$M:$P,4,0)</f>
        <v>青葉クラブ</v>
      </c>
      <c r="H36" s="42"/>
      <c r="I36" s="35"/>
      <c r="J36" s="69">
        <v>0</v>
      </c>
      <c r="K36" s="35"/>
      <c r="L36" s="35"/>
      <c r="M36" s="35"/>
    </row>
    <row r="37" spans="1:13" ht="18.600000000000001" thickBot="1" x14ac:dyDescent="0.35">
      <c r="A37" s="32">
        <v>171</v>
      </c>
      <c r="C37" s="110" t="s">
        <v>250</v>
      </c>
      <c r="D37" s="108" t="s">
        <v>234</v>
      </c>
      <c r="E37" s="30" t="str">
        <f>VLOOKUP(A37,'45R'!$M:$P,2,0)</f>
        <v>西崎 美和子</v>
      </c>
      <c r="F37" s="105" t="str">
        <f>VLOOKUP(A37,'45R'!$M:$P,3,0)</f>
        <v>大阪</v>
      </c>
      <c r="G37" s="30" t="str">
        <f>VLOOKUP(A37,'45R'!$M:$P,4,0)</f>
        <v>美原レインボー</v>
      </c>
      <c r="H37" s="41"/>
      <c r="I37" s="43"/>
      <c r="J37" s="69"/>
      <c r="K37" s="35"/>
      <c r="L37" s="35"/>
      <c r="M37" s="35"/>
    </row>
    <row r="38" spans="1:13" ht="18.600000000000001" thickBot="1" x14ac:dyDescent="0.35">
      <c r="A38" s="32">
        <v>172</v>
      </c>
      <c r="C38" s="110"/>
      <c r="D38" s="109"/>
      <c r="E38" s="31" t="str">
        <f>VLOOKUP(A38,'45R'!$M:$P,2,0)</f>
        <v>西崎　　剛</v>
      </c>
      <c r="F38" s="106"/>
      <c r="G38" s="31" t="str">
        <f>VLOOKUP(A38,'45R'!$M:$P,4,0)</f>
        <v>和泉BMC</v>
      </c>
      <c r="H38" s="44"/>
      <c r="I38" s="40"/>
      <c r="J38" s="70"/>
      <c r="K38" s="35"/>
      <c r="L38" s="35"/>
      <c r="M38" s="35"/>
    </row>
    <row r="39" spans="1:13" ht="18.600000000000001" thickBot="1" x14ac:dyDescent="0.35">
      <c r="A39" s="32">
        <v>181</v>
      </c>
      <c r="C39" s="107" t="s">
        <v>251</v>
      </c>
      <c r="D39" s="108" t="s">
        <v>252</v>
      </c>
      <c r="E39" s="30" t="str">
        <f>VLOOKUP(A39,'45R'!$M:$P,2,0)</f>
        <v>石森　慶哉</v>
      </c>
      <c r="F39" s="30" t="str">
        <f>VLOOKUP(A39,'45R'!$M:$P,3,0)</f>
        <v>宮城</v>
      </c>
      <c r="G39" s="30" t="str">
        <f>VLOOKUP(A39,'45R'!$M:$P,4,0)</f>
        <v>KEISPORTS</v>
      </c>
      <c r="H39" s="62"/>
      <c r="I39" s="63"/>
      <c r="J39" s="64"/>
      <c r="K39" s="35"/>
      <c r="L39" s="35"/>
      <c r="M39" s="35"/>
    </row>
    <row r="40" spans="1:13" x14ac:dyDescent="0.3">
      <c r="A40" s="32">
        <v>182</v>
      </c>
      <c r="C40" s="107"/>
      <c r="D40" s="109"/>
      <c r="E40" s="31" t="str">
        <f>VLOOKUP(A40,'45R'!$M:$P,2,0)</f>
        <v>堂上 真由子</v>
      </c>
      <c r="F40" s="31" t="str">
        <f>VLOOKUP(A40,'45R'!$M:$P,3,0)</f>
        <v>神奈川</v>
      </c>
      <c r="G40" s="31" t="str">
        <f>VLOOKUP(A40,'45R'!$M:$P,4,0)</f>
        <v>せせらぎクラブ</v>
      </c>
      <c r="H40" s="35"/>
      <c r="I40" s="35"/>
      <c r="J40" s="35"/>
      <c r="K40" s="35"/>
      <c r="L40" s="35"/>
      <c r="M40" s="35"/>
    </row>
    <row r="41" spans="1:13" x14ac:dyDescent="0.3">
      <c r="A41" s="32">
        <v>191</v>
      </c>
      <c r="C41" s="1"/>
      <c r="D41" s="1"/>
      <c r="E41" s="1"/>
      <c r="F41" s="1"/>
      <c r="G41" s="1"/>
      <c r="H41" s="35"/>
      <c r="I41" s="35"/>
      <c r="J41" s="35"/>
      <c r="K41" s="35"/>
      <c r="L41" s="35"/>
      <c r="M41" s="35"/>
    </row>
    <row r="42" spans="1:13" x14ac:dyDescent="0.3">
      <c r="A42" s="32">
        <v>192</v>
      </c>
    </row>
  </sheetData>
  <mergeCells count="55">
    <mergeCell ref="C1:M1"/>
    <mergeCell ref="F3:G3"/>
    <mergeCell ref="C5:C6"/>
    <mergeCell ref="D5:D6"/>
    <mergeCell ref="C7:C8"/>
    <mergeCell ref="D7:D8"/>
    <mergeCell ref="C9:C10"/>
    <mergeCell ref="D9:D10"/>
    <mergeCell ref="C11:C12"/>
    <mergeCell ref="D11:D12"/>
    <mergeCell ref="C13:C14"/>
    <mergeCell ref="D13:D14"/>
    <mergeCell ref="C15:C16"/>
    <mergeCell ref="D15:D16"/>
    <mergeCell ref="C17:C18"/>
    <mergeCell ref="D17:D18"/>
    <mergeCell ref="C19:C20"/>
    <mergeCell ref="D19:D20"/>
    <mergeCell ref="C21:C22"/>
    <mergeCell ref="D21:D22"/>
    <mergeCell ref="C23:C24"/>
    <mergeCell ref="D23:D24"/>
    <mergeCell ref="C25:C26"/>
    <mergeCell ref="D25:D26"/>
    <mergeCell ref="C27:C28"/>
    <mergeCell ref="D27:D28"/>
    <mergeCell ref="C29:C30"/>
    <mergeCell ref="D29:D30"/>
    <mergeCell ref="C31:C32"/>
    <mergeCell ref="D31:D32"/>
    <mergeCell ref="C39:C40"/>
    <mergeCell ref="D39:D40"/>
    <mergeCell ref="C33:C34"/>
    <mergeCell ref="D33:D34"/>
    <mergeCell ref="C35:C36"/>
    <mergeCell ref="D35:D36"/>
    <mergeCell ref="C37:C38"/>
    <mergeCell ref="D37:D38"/>
    <mergeCell ref="F9:F10"/>
    <mergeCell ref="G9:G10"/>
    <mergeCell ref="F7:F8"/>
    <mergeCell ref="G7:G8"/>
    <mergeCell ref="F15:F16"/>
    <mergeCell ref="F17:F18"/>
    <mergeCell ref="F19:F20"/>
    <mergeCell ref="G19:G20"/>
    <mergeCell ref="F23:F24"/>
    <mergeCell ref="F25:F26"/>
    <mergeCell ref="G25:G26"/>
    <mergeCell ref="F27:F28"/>
    <mergeCell ref="F31:F32"/>
    <mergeCell ref="F37:F38"/>
    <mergeCell ref="F33:F34"/>
    <mergeCell ref="G33:G34"/>
    <mergeCell ref="F29:F30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45R</vt:lpstr>
      <vt:lpstr>p21 45Ｔ</vt:lpstr>
      <vt:lpstr>'p21 45Ｔ'!Print_Area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卓也 西森</dc:creator>
  <cp:lastModifiedBy>daiki ishii</cp:lastModifiedBy>
  <cp:lastPrinted>2024-06-16T02:09:19Z</cp:lastPrinted>
  <dcterms:created xsi:type="dcterms:W3CDTF">2024-05-13T11:49:52Z</dcterms:created>
  <dcterms:modified xsi:type="dcterms:W3CDTF">2024-06-16T05:10:44Z</dcterms:modified>
</cp:coreProperties>
</file>