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raed-my.sharepoint.com/personal/daikii720_e-net_nara_jp/Documents/01_ｿﾌﾄﾃﾆｽ専門部/24_ｿﾌﾄﾃﾆｽ事務局/07全日本ミックス/"/>
    </mc:Choice>
  </mc:AlternateContent>
  <xr:revisionPtr revIDLastSave="98" documentId="13_ncr:1_{DC1DF99A-D15A-4410-8647-B833C325EC9B}" xr6:coauthVersionLast="47" xr6:coauthVersionMax="47" xr10:uidLastSave="{11EA709B-BFBF-46E3-8366-5D31CC3A0654}"/>
  <bookViews>
    <workbookView xWindow="-108" yWindow="-108" windowWidth="23256" windowHeight="12456" activeTab="2" xr2:uid="{DF61623C-7D61-49AE-8C87-95F567B9F83D}"/>
  </bookViews>
  <sheets>
    <sheet name="35R" sheetId="1" r:id="rId1"/>
    <sheet name="35R順位" sheetId="3" r:id="rId2"/>
    <sheet name="p18 35Ｔ" sheetId="2" r:id="rId3"/>
  </sheets>
  <definedNames>
    <definedName name="_xlnm.Print_Area" localSheetId="0">'35R'!$A$1:$J$130</definedName>
    <definedName name="_xlnm.Print_Area" localSheetId="2">'p18 35Ｔ'!$C$1:$M$36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5" i="1" l="1"/>
  <c r="O116" i="1"/>
  <c r="F33" i="2" s="1"/>
  <c r="O109" i="1"/>
  <c r="P100" i="1"/>
  <c r="G29" i="2" s="1"/>
  <c r="P85" i="1"/>
  <c r="G26" i="2" s="1"/>
  <c r="O77" i="1"/>
  <c r="P68" i="1"/>
  <c r="O60" i="1"/>
  <c r="N36" i="1"/>
  <c r="E14" i="2" s="1"/>
  <c r="O27" i="1"/>
  <c r="F11" i="2" s="1"/>
  <c r="N19" i="1"/>
  <c r="E9" i="2" s="1"/>
  <c r="N68" i="1"/>
  <c r="O52" i="1"/>
  <c r="H128" i="3"/>
  <c r="H126" i="3"/>
  <c r="H124" i="3"/>
  <c r="H120" i="3"/>
  <c r="H118" i="3"/>
  <c r="H116" i="3"/>
  <c r="H112" i="3"/>
  <c r="H110" i="3"/>
  <c r="H108" i="3"/>
  <c r="H104" i="3"/>
  <c r="H102" i="3"/>
  <c r="H100" i="3"/>
  <c r="H96" i="3"/>
  <c r="H94" i="3"/>
  <c r="H92" i="3"/>
  <c r="H88" i="3"/>
  <c r="H86" i="3"/>
  <c r="H84" i="3"/>
  <c r="H80" i="3"/>
  <c r="H78" i="3"/>
  <c r="H76" i="3"/>
  <c r="H72" i="3"/>
  <c r="H70" i="3"/>
  <c r="H68" i="3"/>
  <c r="H63" i="3"/>
  <c r="H61" i="3"/>
  <c r="H59" i="3"/>
  <c r="H55" i="3"/>
  <c r="H53" i="3"/>
  <c r="H51" i="3"/>
  <c r="H47" i="3"/>
  <c r="H45" i="3"/>
  <c r="H43" i="3"/>
  <c r="H39" i="3"/>
  <c r="H37" i="3"/>
  <c r="H35" i="3"/>
  <c r="H31" i="3"/>
  <c r="H29" i="3"/>
  <c r="H27" i="3"/>
  <c r="H23" i="3"/>
  <c r="H21" i="3"/>
  <c r="H19" i="3"/>
  <c r="H15" i="3"/>
  <c r="H13" i="3"/>
  <c r="H11" i="3"/>
  <c r="H7" i="3"/>
  <c r="H5" i="3"/>
  <c r="H3" i="3"/>
  <c r="G123" i="3"/>
  <c r="F123" i="3"/>
  <c r="E123" i="3"/>
  <c r="G115" i="3"/>
  <c r="F115" i="3"/>
  <c r="E115" i="3"/>
  <c r="G107" i="3"/>
  <c r="F107" i="3"/>
  <c r="E107" i="3"/>
  <c r="G99" i="3"/>
  <c r="F99" i="3"/>
  <c r="E99" i="3"/>
  <c r="G91" i="3"/>
  <c r="F91" i="3"/>
  <c r="E91" i="3"/>
  <c r="G83" i="3"/>
  <c r="F83" i="3"/>
  <c r="E83" i="3"/>
  <c r="G75" i="3"/>
  <c r="F75" i="3"/>
  <c r="E75" i="3"/>
  <c r="G67" i="3"/>
  <c r="F67" i="3"/>
  <c r="E67" i="3"/>
  <c r="G58" i="3"/>
  <c r="F58" i="3"/>
  <c r="E58" i="3"/>
  <c r="G50" i="3"/>
  <c r="F50" i="3"/>
  <c r="E50" i="3"/>
  <c r="G42" i="3"/>
  <c r="F42" i="3"/>
  <c r="E42" i="3"/>
  <c r="G34" i="3"/>
  <c r="F34" i="3"/>
  <c r="E34" i="3"/>
  <c r="G26" i="3"/>
  <c r="F26" i="3"/>
  <c r="E26" i="3"/>
  <c r="G18" i="3"/>
  <c r="F18" i="3"/>
  <c r="E18" i="3"/>
  <c r="G10" i="3"/>
  <c r="F10" i="3"/>
  <c r="E10" i="3"/>
  <c r="G2" i="3"/>
  <c r="F2" i="3"/>
  <c r="E2" i="3"/>
  <c r="J3" i="3"/>
  <c r="J128" i="3"/>
  <c r="J126" i="3"/>
  <c r="J124" i="3"/>
  <c r="J120" i="3"/>
  <c r="J118" i="3"/>
  <c r="J116" i="3"/>
  <c r="O117" i="3" s="1"/>
  <c r="J112" i="3"/>
  <c r="J110" i="3"/>
  <c r="J108" i="3"/>
  <c r="J104" i="3"/>
  <c r="J102" i="3"/>
  <c r="J100" i="3"/>
  <c r="J88" i="3"/>
  <c r="J86" i="3"/>
  <c r="J84" i="3"/>
  <c r="J80" i="3"/>
  <c r="J78" i="3"/>
  <c r="J76" i="3"/>
  <c r="J72" i="3"/>
  <c r="J70" i="3"/>
  <c r="J68" i="3"/>
  <c r="J63" i="3"/>
  <c r="J61" i="3"/>
  <c r="J59" i="3"/>
  <c r="J55" i="3"/>
  <c r="J53" i="3"/>
  <c r="J51" i="3"/>
  <c r="J47" i="3"/>
  <c r="J45" i="3"/>
  <c r="J43" i="3"/>
  <c r="J39" i="3"/>
  <c r="J37" i="3"/>
  <c r="J35" i="3"/>
  <c r="J31" i="3"/>
  <c r="J29" i="3"/>
  <c r="J27" i="3"/>
  <c r="J23" i="3"/>
  <c r="J21" i="3"/>
  <c r="J19" i="3"/>
  <c r="J15" i="3"/>
  <c r="J13" i="3"/>
  <c r="J11" i="3"/>
  <c r="P12" i="3" s="1"/>
  <c r="J7" i="3"/>
  <c r="J5" i="3"/>
  <c r="P93" i="1"/>
  <c r="O93" i="1"/>
  <c r="N93" i="1"/>
  <c r="E28" i="2" s="1"/>
  <c r="P92" i="1"/>
  <c r="G27" i="2" s="1"/>
  <c r="O92" i="1"/>
  <c r="F27" i="2" s="1"/>
  <c r="N92" i="1"/>
  <c r="E27" i="2" s="1"/>
  <c r="P69" i="1"/>
  <c r="O69" i="1"/>
  <c r="N27" i="1"/>
  <c r="E11" i="2" s="1"/>
  <c r="P51" i="1"/>
  <c r="G17" i="2" s="1"/>
  <c r="N116" i="1" l="1"/>
  <c r="E33" i="2" s="1"/>
  <c r="P20" i="1"/>
  <c r="G10" i="2" s="1"/>
  <c r="O101" i="1"/>
  <c r="N108" i="1"/>
  <c r="E31" i="2" s="1"/>
  <c r="O20" i="1"/>
  <c r="N20" i="1"/>
  <c r="E10" i="2" s="1"/>
  <c r="P116" i="1"/>
  <c r="G33" i="2" s="1"/>
  <c r="N77" i="1"/>
  <c r="P19" i="1"/>
  <c r="G9" i="2" s="1"/>
  <c r="N117" i="1"/>
  <c r="E34" i="2" s="1"/>
  <c r="P76" i="1"/>
  <c r="O19" i="1"/>
  <c r="F9" i="2" s="1"/>
  <c r="P125" i="1"/>
  <c r="P36" i="1"/>
  <c r="G14" i="2" s="1"/>
  <c r="O43" i="1"/>
  <c r="F15" i="2" s="1"/>
  <c r="O28" i="1"/>
  <c r="N100" i="1"/>
  <c r="E29" i="2" s="1"/>
  <c r="O108" i="1"/>
  <c r="F31" i="2" s="1"/>
  <c r="O84" i="1"/>
  <c r="F25" i="2" s="1"/>
  <c r="P108" i="1"/>
  <c r="G31" i="2" s="1"/>
  <c r="P84" i="1"/>
  <c r="G25" i="2" s="1"/>
  <c r="N109" i="1"/>
  <c r="E32" i="2" s="1"/>
  <c r="P117" i="1"/>
  <c r="G34" i="2" s="1"/>
  <c r="O85" i="1"/>
  <c r="F26" i="2" s="1"/>
  <c r="O100" i="1"/>
  <c r="F29" i="2" s="1"/>
  <c r="P109" i="1"/>
  <c r="G32" i="2" s="1"/>
  <c r="P124" i="1"/>
  <c r="N84" i="1"/>
  <c r="E25" i="2" s="1"/>
  <c r="O117" i="1"/>
  <c r="N85" i="1"/>
  <c r="E26" i="2" s="1"/>
  <c r="N124" i="1"/>
  <c r="P28" i="1"/>
  <c r="G12" i="2" s="1"/>
  <c r="N28" i="1"/>
  <c r="E12" i="2" s="1"/>
  <c r="P27" i="1"/>
  <c r="G11" i="2" s="1"/>
  <c r="N44" i="1"/>
  <c r="E16" i="2" s="1"/>
  <c r="N43" i="1"/>
  <c r="E15" i="2" s="1"/>
  <c r="N52" i="1"/>
  <c r="E18" i="2" s="1"/>
  <c r="P44" i="1"/>
  <c r="G16" i="2" s="1"/>
  <c r="N51" i="1"/>
  <c r="E17" i="2" s="1"/>
  <c r="N59" i="1"/>
  <c r="O44" i="1"/>
  <c r="F16" i="2" s="1"/>
  <c r="P60" i="1"/>
  <c r="P43" i="1"/>
  <c r="G15" i="2" s="1"/>
  <c r="O68" i="1"/>
  <c r="N60" i="1"/>
  <c r="O51" i="1"/>
  <c r="F17" i="2" s="1"/>
  <c r="N69" i="1"/>
  <c r="P77" i="1"/>
  <c r="N101" i="1"/>
  <c r="E30" i="2" s="1"/>
  <c r="O124" i="1"/>
  <c r="P59" i="1"/>
  <c r="O59" i="1"/>
  <c r="N76" i="1"/>
  <c r="O125" i="1"/>
  <c r="P52" i="1"/>
  <c r="O76" i="1"/>
  <c r="P101" i="1"/>
  <c r="G30" i="2" s="1"/>
  <c r="O36" i="1"/>
  <c r="F14" i="2" s="1"/>
  <c r="P35" i="1"/>
  <c r="G13" i="2" s="1"/>
  <c r="O35" i="1"/>
  <c r="F13" i="2" s="1"/>
  <c r="N35" i="1"/>
  <c r="E13" i="2" s="1"/>
  <c r="P77" i="3"/>
  <c r="N36" i="3"/>
  <c r="N101" i="3"/>
  <c r="P44" i="3"/>
  <c r="P109" i="3"/>
  <c r="P52" i="3"/>
  <c r="N59" i="3"/>
  <c r="O124" i="3"/>
  <c r="P20" i="3"/>
  <c r="P85" i="3"/>
  <c r="N69" i="3"/>
  <c r="N3" i="3"/>
  <c r="O27" i="3"/>
  <c r="O92" i="3"/>
  <c r="O11" i="3"/>
  <c r="O12" i="3"/>
  <c r="P3" i="3"/>
  <c r="P124" i="3"/>
  <c r="N125" i="3"/>
  <c r="O125" i="3"/>
  <c r="P125" i="3"/>
  <c r="N124" i="3"/>
  <c r="N117" i="3"/>
  <c r="P117" i="3"/>
  <c r="P116" i="3"/>
  <c r="N116" i="3"/>
  <c r="O116" i="3"/>
  <c r="N108" i="3"/>
  <c r="P108" i="3"/>
  <c r="N109" i="3"/>
  <c r="O109" i="3"/>
  <c r="O108" i="3"/>
  <c r="O101" i="3"/>
  <c r="N100" i="3"/>
  <c r="O100" i="3"/>
  <c r="P100" i="3"/>
  <c r="P101" i="3"/>
  <c r="P93" i="3"/>
  <c r="N93" i="3"/>
  <c r="N92" i="3"/>
  <c r="P92" i="3"/>
  <c r="O93" i="3"/>
  <c r="N84" i="3"/>
  <c r="O84" i="3"/>
  <c r="P84" i="3"/>
  <c r="N85" i="3"/>
  <c r="O85" i="3"/>
  <c r="O76" i="3"/>
  <c r="P76" i="3"/>
  <c r="N76" i="3"/>
  <c r="N77" i="3"/>
  <c r="O77" i="3"/>
  <c r="N68" i="3"/>
  <c r="O69" i="3"/>
  <c r="P69" i="3"/>
  <c r="O68" i="3"/>
  <c r="P68" i="3"/>
  <c r="O59" i="3"/>
  <c r="P59" i="3"/>
  <c r="N60" i="3"/>
  <c r="O60" i="3"/>
  <c r="P60" i="3"/>
  <c r="P51" i="3"/>
  <c r="N52" i="3"/>
  <c r="O52" i="3"/>
  <c r="N51" i="3"/>
  <c r="O51" i="3"/>
  <c r="N43" i="3"/>
  <c r="O43" i="3"/>
  <c r="P43" i="3"/>
  <c r="N44" i="3"/>
  <c r="O44" i="3"/>
  <c r="O36" i="3"/>
  <c r="P36" i="3"/>
  <c r="N35" i="3"/>
  <c r="O35" i="3"/>
  <c r="P35" i="3"/>
  <c r="P27" i="3"/>
  <c r="P28" i="3"/>
  <c r="N27" i="3"/>
  <c r="N28" i="3"/>
  <c r="O28" i="3"/>
  <c r="O20" i="3"/>
  <c r="N19" i="3"/>
  <c r="O19" i="3"/>
  <c r="P19" i="3"/>
  <c r="N20" i="3"/>
  <c r="N4" i="3"/>
  <c r="O4" i="3"/>
  <c r="O3" i="3"/>
  <c r="P11" i="3"/>
  <c r="N12" i="3"/>
  <c r="N11" i="3"/>
  <c r="P4" i="3"/>
  <c r="O12" i="1"/>
  <c r="N12" i="1"/>
  <c r="E8" i="2" s="1"/>
  <c r="P11" i="1"/>
  <c r="G7" i="2" s="1"/>
  <c r="O11" i="1"/>
  <c r="F7" i="2" s="1"/>
  <c r="P12" i="1"/>
  <c r="G8" i="2" s="1"/>
  <c r="N11" i="1"/>
  <c r="E7" i="2" s="1"/>
  <c r="N3" i="1"/>
  <c r="E5" i="2" s="1"/>
  <c r="N4" i="1"/>
  <c r="E6" i="2" s="1"/>
  <c r="O4" i="1"/>
  <c r="F6" i="2" s="1"/>
  <c r="P3" i="1"/>
  <c r="G5" i="2" s="1"/>
  <c r="O3" i="1"/>
  <c r="F5" i="2" s="1"/>
  <c r="P4" i="1"/>
  <c r="G6" i="2" s="1"/>
</calcChain>
</file>

<file path=xl/sharedStrings.xml><?xml version="1.0" encoding="utf-8"?>
<sst xmlns="http://schemas.openxmlformats.org/spreadsheetml/2006/main" count="889" uniqueCount="243">
  <si>
    <t>３５歳　(１)</t>
    <rPh sb="2" eb="3">
      <t>サイ</t>
    </rPh>
    <phoneticPr fontId="2"/>
  </si>
  <si>
    <t>氏　　名</t>
    <rPh sb="0" eb="1">
      <t>シ</t>
    </rPh>
    <rPh sb="3" eb="4">
      <t>メイ</t>
    </rPh>
    <phoneticPr fontId="5"/>
  </si>
  <si>
    <t>支部</t>
    <rPh sb="0" eb="2">
      <t>シブ</t>
    </rPh>
    <phoneticPr fontId="5"/>
  </si>
  <si>
    <t>所　　属</t>
    <rPh sb="0" eb="1">
      <t>トコロ</t>
    </rPh>
    <rPh sb="3" eb="4">
      <t>ゾク</t>
    </rPh>
    <phoneticPr fontId="5"/>
  </si>
  <si>
    <t>勝率</t>
    <rPh sb="0" eb="2">
      <t>ショウリツ</t>
    </rPh>
    <phoneticPr fontId="5"/>
  </si>
  <si>
    <t>差</t>
    <rPh sb="0" eb="1">
      <t>サ</t>
    </rPh>
    <phoneticPr fontId="5"/>
  </si>
  <si>
    <t>順位</t>
    <rPh sb="0" eb="2">
      <t>ジュンイ</t>
    </rPh>
    <phoneticPr fontId="5"/>
  </si>
  <si>
    <t>花田　直弥</t>
    <phoneticPr fontId="2"/>
  </si>
  <si>
    <t>京都</t>
  </si>
  <si>
    <t>京都市役所</t>
  </si>
  <si>
    <t>三浦　洋美</t>
    <phoneticPr fontId="2"/>
  </si>
  <si>
    <t>群馬</t>
    <rPh sb="0" eb="2">
      <t>グンマ</t>
    </rPh>
    <phoneticPr fontId="8"/>
  </si>
  <si>
    <t>Palaistra</t>
  </si>
  <si>
    <t>小林 亜梨沙</t>
  </si>
  <si>
    <t>東京</t>
  </si>
  <si>
    <t>Leandra</t>
  </si>
  <si>
    <t>藤崎　航介</t>
    <phoneticPr fontId="2"/>
  </si>
  <si>
    <t>福岡</t>
    <rPh sb="0" eb="2">
      <t>フクオカ</t>
    </rPh>
    <phoneticPr fontId="8"/>
  </si>
  <si>
    <t>サンデークラブ</t>
  </si>
  <si>
    <t>有元　雅樹</t>
    <phoneticPr fontId="2"/>
  </si>
  <si>
    <t>奈良</t>
  </si>
  <si>
    <t>帝塚山クラブ</t>
  </si>
  <si>
    <t>井上　真穂</t>
    <phoneticPr fontId="2"/>
  </si>
  <si>
    <t>増田　伸一</t>
    <phoneticPr fontId="2"/>
  </si>
  <si>
    <t>福井</t>
  </si>
  <si>
    <t>ウィルベリーズ</t>
  </si>
  <si>
    <t>佐々木 美樹</t>
  </si>
  <si>
    <t>鯖江クラブ</t>
  </si>
  <si>
    <t>栗原　大輔</t>
    <phoneticPr fontId="2"/>
  </si>
  <si>
    <t>富士桜部屋</t>
  </si>
  <si>
    <t>我妻　万美</t>
    <phoneticPr fontId="2"/>
  </si>
  <si>
    <t>杉並文化クラブ</t>
  </si>
  <si>
    <t>森田 ちはる</t>
  </si>
  <si>
    <t>和歌山</t>
  </si>
  <si>
    <t>ALPHA.</t>
  </si>
  <si>
    <t>谷口　俊貴</t>
    <phoneticPr fontId="2"/>
  </si>
  <si>
    <t>松川 のぞみ</t>
  </si>
  <si>
    <t>兵庫</t>
  </si>
  <si>
    <t>今津クラブ</t>
  </si>
  <si>
    <t>松川　佳裕</t>
    <phoneticPr fontId="2"/>
  </si>
  <si>
    <t>伊丹クラブ</t>
  </si>
  <si>
    <t>西川　裕也</t>
    <phoneticPr fontId="2"/>
  </si>
  <si>
    <t>岡山</t>
  </si>
  <si>
    <t>鬼ノ城クラブ</t>
  </si>
  <si>
    <t>斉藤　亜弥</t>
    <phoneticPr fontId="2"/>
  </si>
  <si>
    <t>松木田 和明</t>
  </si>
  <si>
    <t>茨城</t>
  </si>
  <si>
    <t>日立はくあ</t>
  </si>
  <si>
    <t>関　美香子</t>
    <phoneticPr fontId="2"/>
  </si>
  <si>
    <t>勝田クラブ</t>
  </si>
  <si>
    <t>早瀬　友和</t>
    <phoneticPr fontId="2"/>
  </si>
  <si>
    <t>愛知</t>
  </si>
  <si>
    <t>松葉クラブ</t>
  </si>
  <si>
    <t>小山　香織</t>
    <phoneticPr fontId="2"/>
  </si>
  <si>
    <t>ヨネックス名古屋</t>
  </si>
  <si>
    <t>藤井　太士</t>
    <phoneticPr fontId="2"/>
  </si>
  <si>
    <t>大阪</t>
  </si>
  <si>
    <t>Team　レジェンド</t>
  </si>
  <si>
    <t>東谷　真衣</t>
    <phoneticPr fontId="2"/>
  </si>
  <si>
    <t>門真市連盟</t>
  </si>
  <si>
    <t>小杉　和也</t>
    <phoneticPr fontId="2"/>
  </si>
  <si>
    <t>常磐クラブ</t>
  </si>
  <si>
    <t>石井 真由美</t>
  </si>
  <si>
    <t>荒木　健育</t>
    <phoneticPr fontId="2"/>
  </si>
  <si>
    <t>長崎</t>
  </si>
  <si>
    <t>長島ITC</t>
  </si>
  <si>
    <t>田中　悠希</t>
    <phoneticPr fontId="2"/>
  </si>
  <si>
    <t>佐賀</t>
    <rPh sb="0" eb="2">
      <t>サガ</t>
    </rPh>
    <phoneticPr fontId="8"/>
  </si>
  <si>
    <t>鳥栖クラブ</t>
  </si>
  <si>
    <t>伊藤　美希</t>
    <phoneticPr fontId="2"/>
  </si>
  <si>
    <t>日本製鉄クラブ</t>
  </si>
  <si>
    <t>山下　一寛</t>
    <phoneticPr fontId="2"/>
  </si>
  <si>
    <t>FUJITSU</t>
  </si>
  <si>
    <t>金子　　敬</t>
    <phoneticPr fontId="2"/>
  </si>
  <si>
    <t>宇治市役所</t>
  </si>
  <si>
    <t>吉﨑 香奈絵</t>
  </si>
  <si>
    <t>B-JOKER</t>
  </si>
  <si>
    <t>大川原 一美</t>
  </si>
  <si>
    <t>生駒クラブ</t>
  </si>
  <si>
    <t>白坂　大介</t>
    <phoneticPr fontId="2"/>
  </si>
  <si>
    <t>麻生　まゆ</t>
    <phoneticPr fontId="2"/>
  </si>
  <si>
    <t>葵クラブ</t>
  </si>
  <si>
    <t>金子　裕亮</t>
    <phoneticPr fontId="2"/>
  </si>
  <si>
    <t>東京</t>
    <rPh sb="0" eb="2">
      <t>トウキョウ</t>
    </rPh>
    <phoneticPr fontId="8"/>
  </si>
  <si>
    <t>ミドウクラブ</t>
  </si>
  <si>
    <t>青野　　智</t>
    <phoneticPr fontId="2"/>
  </si>
  <si>
    <t>愛媛</t>
  </si>
  <si>
    <t>クラレ西条</t>
  </si>
  <si>
    <t>青野　　南</t>
    <phoneticPr fontId="2"/>
  </si>
  <si>
    <t>新居浜市連盟</t>
  </si>
  <si>
    <t>松田　祐二</t>
    <phoneticPr fontId="2"/>
  </si>
  <si>
    <t>川崎重工明石</t>
  </si>
  <si>
    <t>岩本　柚香</t>
    <phoneticPr fontId="2"/>
  </si>
  <si>
    <t>愛知</t>
    <rPh sb="0" eb="2">
      <t>アイチ</t>
    </rPh>
    <phoneticPr fontId="8"/>
  </si>
  <si>
    <t>野間　智美</t>
    <phoneticPr fontId="2"/>
  </si>
  <si>
    <t>福岡</t>
  </si>
  <si>
    <t>男塾</t>
  </si>
  <si>
    <t>與田　賢作</t>
    <phoneticPr fontId="2"/>
  </si>
  <si>
    <t>金田　旨史</t>
    <phoneticPr fontId="2"/>
  </si>
  <si>
    <t>豊田　朋恵</t>
    <phoneticPr fontId="2"/>
  </si>
  <si>
    <t>吉國　公人</t>
    <phoneticPr fontId="2"/>
  </si>
  <si>
    <t>山口</t>
  </si>
  <si>
    <t>山口教員クラブ</t>
  </si>
  <si>
    <t>福原　裕江</t>
    <phoneticPr fontId="2"/>
  </si>
  <si>
    <t>徳山クラブ</t>
  </si>
  <si>
    <t>埼玉</t>
    <rPh sb="0" eb="2">
      <t>サイタマ</t>
    </rPh>
    <phoneticPr fontId="8"/>
  </si>
  <si>
    <t>Nextクラブ</t>
  </si>
  <si>
    <t>千葉</t>
  </si>
  <si>
    <t>伊藤　愛美</t>
    <phoneticPr fontId="2"/>
  </si>
  <si>
    <t>大阪ＯＢ軟庭会</t>
  </si>
  <si>
    <t>伊藤　啓司</t>
    <phoneticPr fontId="2"/>
  </si>
  <si>
    <t>和歌山</t>
    <rPh sb="0" eb="3">
      <t>ワカヤマ</t>
    </rPh>
    <phoneticPr fontId="8"/>
  </si>
  <si>
    <t>維吹クラブ</t>
  </si>
  <si>
    <t>３５歳　(２)</t>
    <rPh sb="2" eb="3">
      <t>サイ</t>
    </rPh>
    <phoneticPr fontId="2"/>
  </si>
  <si>
    <t>三好　朋美</t>
    <phoneticPr fontId="2"/>
  </si>
  <si>
    <t>若葉クラブ</t>
  </si>
  <si>
    <t>立田　康明</t>
    <phoneticPr fontId="2"/>
  </si>
  <si>
    <t>愛媛にぎたつクラブ</t>
  </si>
  <si>
    <t>小林　　力</t>
    <phoneticPr fontId="2"/>
  </si>
  <si>
    <t>丸井　香菜</t>
    <phoneticPr fontId="2"/>
  </si>
  <si>
    <t>大野木 詩織</t>
  </si>
  <si>
    <t>Mars</t>
  </si>
  <si>
    <t>大野木 宏和</t>
  </si>
  <si>
    <t>奈良</t>
    <rPh sb="0" eb="2">
      <t>ナラ</t>
    </rPh>
    <phoneticPr fontId="8"/>
  </si>
  <si>
    <t>山道　俊介</t>
    <phoneticPr fontId="2"/>
  </si>
  <si>
    <t>熊本</t>
  </si>
  <si>
    <t>煌</t>
  </si>
  <si>
    <t>矢野 さやか</t>
  </si>
  <si>
    <t>久留米クラブ</t>
  </si>
  <si>
    <t>藤原　稔史</t>
    <phoneticPr fontId="2"/>
  </si>
  <si>
    <t>高槻クラブ</t>
  </si>
  <si>
    <t>川本　彩加</t>
    <phoneticPr fontId="2"/>
  </si>
  <si>
    <t>ＫＥＮＫＯ</t>
  </si>
  <si>
    <t>小室　幸義</t>
    <phoneticPr fontId="2"/>
  </si>
  <si>
    <t>ファイヤークラブ</t>
  </si>
  <si>
    <t>後藤　祥子</t>
    <phoneticPr fontId="2"/>
  </si>
  <si>
    <t>笠松クラブ</t>
  </si>
  <si>
    <t>古賀　崇史</t>
    <phoneticPr fontId="2"/>
  </si>
  <si>
    <t>MONOLITH</t>
  </si>
  <si>
    <t>山本　香織</t>
    <phoneticPr fontId="2"/>
  </si>
  <si>
    <t>北海道</t>
    <rPh sb="0" eb="3">
      <t>ホッカイドウ</t>
    </rPh>
    <phoneticPr fontId="8"/>
  </si>
  <si>
    <t>SAKURA  STS</t>
  </si>
  <si>
    <t>舟根　里美</t>
    <phoneticPr fontId="2"/>
  </si>
  <si>
    <t>松島　大樹</t>
    <phoneticPr fontId="2"/>
  </si>
  <si>
    <t>桜クラブ</t>
  </si>
  <si>
    <t>安部　夏子</t>
    <phoneticPr fontId="2"/>
  </si>
  <si>
    <t>小森 慎太郎</t>
  </si>
  <si>
    <t>グリーントマト</t>
  </si>
  <si>
    <t>前澤　明恵</t>
    <phoneticPr fontId="2"/>
  </si>
  <si>
    <t>埼玉</t>
  </si>
  <si>
    <t>狭山クラブ</t>
  </si>
  <si>
    <t>斉藤　和貴</t>
    <phoneticPr fontId="2"/>
  </si>
  <si>
    <t>大串　一樹</t>
    <phoneticPr fontId="2"/>
  </si>
  <si>
    <t>加古川クラブ</t>
  </si>
  <si>
    <t>大塚　沙織</t>
    <phoneticPr fontId="2"/>
  </si>
  <si>
    <t>高砂クラブ</t>
  </si>
  <si>
    <t>田中　大樹</t>
    <phoneticPr fontId="2"/>
  </si>
  <si>
    <t>鳥取</t>
  </si>
  <si>
    <t>八頭クラブ</t>
  </si>
  <si>
    <t>松崎 ゆかり</t>
  </si>
  <si>
    <t>島根</t>
    <rPh sb="0" eb="2">
      <t>シマネ</t>
    </rPh>
    <phoneticPr fontId="8"/>
  </si>
  <si>
    <t>ベリーズ安来</t>
  </si>
  <si>
    <t>古谷野 智博</t>
  </si>
  <si>
    <t>ENEOS</t>
  </si>
  <si>
    <t>諸岡　敬子</t>
    <phoneticPr fontId="2"/>
  </si>
  <si>
    <t>井原クラブ</t>
  </si>
  <si>
    <t>大和　賢治</t>
    <phoneticPr fontId="2"/>
  </si>
  <si>
    <t>パナソニックエレクトリックワークス</t>
  </si>
  <si>
    <t>藤井　恵子</t>
    <phoneticPr fontId="2"/>
  </si>
  <si>
    <t>アプローズ</t>
  </si>
  <si>
    <t>佐藤　梨央</t>
    <phoneticPr fontId="2"/>
  </si>
  <si>
    <t>小金原クラブ</t>
  </si>
  <si>
    <t>鈴木　達也</t>
    <phoneticPr fontId="2"/>
  </si>
  <si>
    <t>湯瀬　　勝</t>
    <phoneticPr fontId="2"/>
  </si>
  <si>
    <t>同志組</t>
  </si>
  <si>
    <t>伊佐 久美子</t>
  </si>
  <si>
    <t>山口　隆史</t>
    <phoneticPr fontId="2"/>
  </si>
  <si>
    <t>上田 由希子</t>
  </si>
  <si>
    <t>菅野　正慈</t>
    <phoneticPr fontId="2"/>
  </si>
  <si>
    <t>宮城</t>
  </si>
  <si>
    <t>館腰クラブ</t>
  </si>
  <si>
    <t>菅野　　歩</t>
    <phoneticPr fontId="2"/>
  </si>
  <si>
    <t>館腰連盟</t>
  </si>
  <si>
    <t>友国　千鶴</t>
    <phoneticPr fontId="2"/>
  </si>
  <si>
    <t>広島</t>
  </si>
  <si>
    <t>広島中央クラブ</t>
  </si>
  <si>
    <t>高杉　幸弘</t>
    <phoneticPr fontId="2"/>
  </si>
  <si>
    <t>ZERO'7</t>
  </si>
  <si>
    <t>石井　　歩</t>
    <phoneticPr fontId="2"/>
  </si>
  <si>
    <t>宮原 沙弥佳</t>
  </si>
  <si>
    <t>千石クラブ</t>
  </si>
  <si>
    <t>青池　洋登</t>
    <phoneticPr fontId="2"/>
  </si>
  <si>
    <t>平野連盟</t>
  </si>
  <si>
    <t>深井 由香里</t>
  </si>
  <si>
    <t>吉田　里冴</t>
    <phoneticPr fontId="2"/>
  </si>
  <si>
    <t>スポーツアイランド</t>
  </si>
  <si>
    <t>山﨑　智彦</t>
    <phoneticPr fontId="2"/>
  </si>
  <si>
    <t>橋本　隆文</t>
    <phoneticPr fontId="2"/>
  </si>
  <si>
    <t>谷口　翔子</t>
    <phoneticPr fontId="2"/>
  </si>
  <si>
    <t>クレインズ</t>
  </si>
  <si>
    <t>杉野　勝宣</t>
    <phoneticPr fontId="2"/>
  </si>
  <si>
    <t>川西クラブ</t>
  </si>
  <si>
    <t>池田　　愛</t>
    <phoneticPr fontId="2"/>
  </si>
  <si>
    <t>越後谷 恵美</t>
    <phoneticPr fontId="2"/>
  </si>
  <si>
    <t>越後谷 貴志</t>
    <rPh sb="4" eb="6">
      <t>タカシ</t>
    </rPh>
    <phoneticPr fontId="2"/>
  </si>
  <si>
    <t>３５歳の部　決勝トーナメント</t>
    <rPh sb="2" eb="3">
      <t>サイ</t>
    </rPh>
    <rPh sb="4" eb="5">
      <t>ブ</t>
    </rPh>
    <rPh sb="6" eb="8">
      <t>ケッショウ</t>
    </rPh>
    <phoneticPr fontId="13"/>
  </si>
  <si>
    <t>ブロック</t>
    <phoneticPr fontId="13"/>
  </si>
  <si>
    <t>順位</t>
    <rPh sb="0" eb="2">
      <t>ジュンイ</t>
    </rPh>
    <phoneticPr fontId="13"/>
  </si>
  <si>
    <t>ペア名</t>
    <rPh sb="2" eb="3">
      <t>メイ</t>
    </rPh>
    <phoneticPr fontId="13"/>
  </si>
  <si>
    <t>所　属</t>
    <rPh sb="0" eb="1">
      <t>トコロ</t>
    </rPh>
    <rPh sb="2" eb="3">
      <t>ゾク</t>
    </rPh>
    <phoneticPr fontId="13"/>
  </si>
  <si>
    <t>1ブロック</t>
    <rPh sb="0" eb="2">
      <t>イッパン</t>
    </rPh>
    <rPh sb="3" eb="4">
      <t>ブ</t>
    </rPh>
    <phoneticPr fontId="13"/>
  </si>
  <si>
    <t>１位</t>
    <rPh sb="1" eb="2">
      <t>イ</t>
    </rPh>
    <phoneticPr fontId="13"/>
  </si>
  <si>
    <t>２ブロック</t>
    <phoneticPr fontId="13"/>
  </si>
  <si>
    <t>3ブロック</t>
    <rPh sb="3" eb="4">
      <t>ブ</t>
    </rPh>
    <phoneticPr fontId="13"/>
  </si>
  <si>
    <t>4ブロック</t>
  </si>
  <si>
    <t>5ブロック</t>
    <rPh sb="3" eb="4">
      <t>ブ</t>
    </rPh>
    <phoneticPr fontId="13"/>
  </si>
  <si>
    <t>6ブロック</t>
  </si>
  <si>
    <t>7ブロック</t>
    <rPh sb="3" eb="4">
      <t>ブ</t>
    </rPh>
    <phoneticPr fontId="13"/>
  </si>
  <si>
    <t>8ブロック</t>
    <rPh sb="3" eb="4">
      <t>ブ</t>
    </rPh>
    <phoneticPr fontId="13"/>
  </si>
  <si>
    <t>9ブロック</t>
    <rPh sb="3" eb="4">
      <t>ブ</t>
    </rPh>
    <phoneticPr fontId="13"/>
  </si>
  <si>
    <t>10ブロック</t>
    <rPh sb="4" eb="5">
      <t>ブ</t>
    </rPh>
    <phoneticPr fontId="13"/>
  </si>
  <si>
    <t>11ブロック</t>
    <rPh sb="4" eb="5">
      <t>ブ</t>
    </rPh>
    <phoneticPr fontId="13"/>
  </si>
  <si>
    <t>12ブロック</t>
    <rPh sb="4" eb="5">
      <t>ブ</t>
    </rPh>
    <phoneticPr fontId="13"/>
  </si>
  <si>
    <t>13ブロック</t>
    <rPh sb="4" eb="5">
      <t>ブ</t>
    </rPh>
    <phoneticPr fontId="13"/>
  </si>
  <si>
    <t>14ブロック</t>
    <rPh sb="4" eb="5">
      <t>ブ</t>
    </rPh>
    <phoneticPr fontId="13"/>
  </si>
  <si>
    <t>15ブロック</t>
    <rPh sb="4" eb="5">
      <t>ブ</t>
    </rPh>
    <phoneticPr fontId="13"/>
  </si>
  <si>
    <t>16ブロック</t>
    <rPh sb="4" eb="5">
      <t>ブ</t>
    </rPh>
    <phoneticPr fontId="13"/>
  </si>
  <si>
    <t>1位</t>
    <rPh sb="1" eb="2">
      <t>イ</t>
    </rPh>
    <phoneticPr fontId="13"/>
  </si>
  <si>
    <t>R</t>
    <phoneticPr fontId="2"/>
  </si>
  <si>
    <t>④</t>
    <phoneticPr fontId="2"/>
  </si>
  <si>
    <t>佐賀</t>
  </si>
  <si>
    <t>吉國　公人</t>
  </si>
  <si>
    <t>福原　裕江</t>
  </si>
  <si>
    <t>三好　朋美</t>
  </si>
  <si>
    <t>立田　康明</t>
  </si>
  <si>
    <t>山道　俊介</t>
  </si>
  <si>
    <t>吉田　里冴</t>
  </si>
  <si>
    <t>山﨑　智彦</t>
  </si>
  <si>
    <t>+2</t>
    <phoneticPr fontId="2"/>
  </si>
  <si>
    <t>-2</t>
    <phoneticPr fontId="2"/>
  </si>
  <si>
    <t>2/2</t>
  </si>
  <si>
    <t>1/2</t>
  </si>
  <si>
    <t>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</si>
</sst>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3"/>
      <name val="UD デジタル 教科書体 NK-R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6"/>
      <name val="ＭＳ Ｐゴシック"/>
      <family val="3"/>
      <charset val="128"/>
    </font>
    <font>
      <sz val="9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1"/>
      <color indexed="20"/>
      <name val="ＭＳ Ｐゴシック"/>
      <family val="3"/>
      <charset val="128"/>
    </font>
    <font>
      <sz val="11"/>
      <name val="UD デジタル 教科書体 NK-R"/>
      <family val="1"/>
      <charset val="128"/>
    </font>
    <font>
      <sz val="9"/>
      <color rgb="FFFF0000"/>
      <name val="UD デジタル 教科書体 NK-R"/>
      <family val="1"/>
      <charset val="128"/>
    </font>
    <font>
      <sz val="6"/>
      <color theme="1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6"/>
      <name val="ＭＳ Ｐゴシック"/>
      <family val="3"/>
    </font>
    <font>
      <sz val="10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11"/>
      <color theme="0"/>
      <name val="UD デジタル 教科書体 NK-R"/>
      <family val="1"/>
      <charset val="128"/>
    </font>
    <font>
      <sz val="10"/>
      <color rgb="FFFF0000"/>
      <name val="UD デジタル 教科書体 NK-R"/>
      <family val="1"/>
      <charset val="128"/>
    </font>
    <font>
      <b/>
      <sz val="10"/>
      <color rgb="FFFF0000"/>
      <name val="UD デジタル 教科書体 NK-R"/>
      <family val="1"/>
      <charset val="128"/>
    </font>
    <font>
      <b/>
      <sz val="10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thin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indexed="64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0" xfId="0" applyFont="1" applyAlignment="1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10" fillId="0" borderId="16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32" xfId="0" applyFont="1" applyBorder="1" applyAlignment="1"/>
    <xf numFmtId="0" fontId="14" fillId="0" borderId="0" xfId="0" applyFont="1" applyAlignment="1">
      <alignment horizontal="center" vertical="center"/>
    </xf>
    <xf numFmtId="0" fontId="14" fillId="0" borderId="33" xfId="0" applyFont="1" applyBorder="1" applyAlignment="1">
      <alignment horizontal="distributed" vertical="center" justifyLastLine="1"/>
    </xf>
    <xf numFmtId="0" fontId="14" fillId="0" borderId="34" xfId="0" applyFont="1" applyBorder="1" applyAlignment="1">
      <alignment horizontal="distributed" vertical="center" justifyLastLine="1"/>
    </xf>
    <xf numFmtId="0" fontId="16" fillId="0" borderId="0" xfId="0" applyFont="1" applyAlignment="1"/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5" fillId="0" borderId="33" xfId="0" applyFont="1" applyBorder="1" applyAlignment="1">
      <alignment horizontal="distributed" vertical="center" justifyLastLine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55" xfId="0" applyFont="1" applyBorder="1" applyAlignment="1">
      <alignment horizontal="left" vertical="center"/>
    </xf>
    <xf numFmtId="0" fontId="18" fillId="0" borderId="56" xfId="0" applyFont="1" applyBorder="1" applyAlignment="1">
      <alignment horizontal="left" vertical="center"/>
    </xf>
    <xf numFmtId="0" fontId="18" fillId="0" borderId="58" xfId="0" applyFont="1" applyBorder="1" applyAlignment="1">
      <alignment horizontal="left" vertical="center"/>
    </xf>
    <xf numFmtId="0" fontId="18" fillId="0" borderId="59" xfId="0" applyFont="1" applyBorder="1" applyAlignment="1">
      <alignment horizontal="left" vertical="center"/>
    </xf>
    <xf numFmtId="0" fontId="18" fillId="0" borderId="36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35" xfId="0" applyFont="1" applyBorder="1" applyAlignment="1">
      <alignment horizontal="left" vertical="center"/>
    </xf>
    <xf numFmtId="0" fontId="18" fillId="0" borderId="61" xfId="0" applyFont="1" applyBorder="1" applyAlignment="1">
      <alignment horizontal="left" vertical="center"/>
    </xf>
    <xf numFmtId="0" fontId="18" fillId="0" borderId="62" xfId="0" applyFont="1" applyBorder="1" applyAlignment="1">
      <alignment horizontal="left" vertical="center"/>
    </xf>
    <xf numFmtId="0" fontId="18" fillId="0" borderId="57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60" xfId="0" applyFont="1" applyBorder="1" applyAlignment="1">
      <alignment horizontal="left" vertical="center"/>
    </xf>
    <xf numFmtId="0" fontId="18" fillId="0" borderId="65" xfId="0" applyFont="1" applyBorder="1" applyAlignment="1">
      <alignment horizontal="left" vertical="center"/>
    </xf>
    <xf numFmtId="0" fontId="18" fillId="0" borderId="20" xfId="0" applyFont="1" applyBorder="1" applyAlignment="1">
      <alignment horizontal="left"/>
    </xf>
    <xf numFmtId="0" fontId="18" fillId="0" borderId="61" xfId="0" applyFont="1" applyBorder="1" applyAlignment="1">
      <alignment horizontal="left"/>
    </xf>
    <xf numFmtId="0" fontId="18" fillId="0" borderId="37" xfId="0" applyFont="1" applyBorder="1" applyAlignment="1">
      <alignment horizontal="left"/>
    </xf>
    <xf numFmtId="0" fontId="18" fillId="0" borderId="63" xfId="0" applyFont="1" applyBorder="1" applyAlignment="1">
      <alignment horizontal="left"/>
    </xf>
    <xf numFmtId="0" fontId="18" fillId="0" borderId="64" xfId="0" applyFont="1" applyBorder="1" applyAlignment="1">
      <alignment horizontal="left"/>
    </xf>
    <xf numFmtId="0" fontId="18" fillId="0" borderId="23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8" fillId="0" borderId="55" xfId="0" applyFont="1" applyBorder="1" applyAlignment="1">
      <alignment horizontal="left"/>
    </xf>
    <xf numFmtId="0" fontId="18" fillId="0" borderId="56" xfId="0" applyFont="1" applyBorder="1" applyAlignment="1">
      <alignment horizontal="left"/>
    </xf>
    <xf numFmtId="0" fontId="18" fillId="0" borderId="62" xfId="0" applyFont="1" applyBorder="1" applyAlignment="1">
      <alignment horizontal="left"/>
    </xf>
    <xf numFmtId="0" fontId="18" fillId="0" borderId="66" xfId="0" applyFont="1" applyBorder="1" applyAlignment="1">
      <alignment horizontal="left" vertical="center"/>
    </xf>
    <xf numFmtId="0" fontId="18" fillId="0" borderId="67" xfId="0" applyFont="1" applyBorder="1" applyAlignment="1">
      <alignment horizontal="left" vertical="center"/>
    </xf>
    <xf numFmtId="0" fontId="18" fillId="0" borderId="68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8" fillId="0" borderId="69" xfId="0" applyFont="1" applyBorder="1" applyAlignment="1">
      <alignment horizontal="left" vertical="center"/>
    </xf>
    <xf numFmtId="0" fontId="18" fillId="0" borderId="67" xfId="0" applyFont="1" applyBorder="1" applyAlignment="1">
      <alignment horizontal="left"/>
    </xf>
    <xf numFmtId="0" fontId="18" fillId="0" borderId="70" xfId="0" applyFont="1" applyBorder="1" applyAlignment="1">
      <alignment horizontal="left" vertical="center"/>
    </xf>
    <xf numFmtId="0" fontId="18" fillId="0" borderId="71" xfId="0" applyFont="1" applyBorder="1" applyAlignment="1">
      <alignment horizontal="left" vertical="center"/>
    </xf>
    <xf numFmtId="0" fontId="18" fillId="0" borderId="72" xfId="0" applyFont="1" applyBorder="1" applyAlignment="1">
      <alignment horizontal="left"/>
    </xf>
    <xf numFmtId="0" fontId="18" fillId="0" borderId="64" xfId="0" applyFont="1" applyBorder="1" applyAlignment="1">
      <alignment horizontal="left" vertical="center"/>
    </xf>
    <xf numFmtId="0" fontId="18" fillId="0" borderId="73" xfId="0" applyFont="1" applyBorder="1" applyAlignment="1">
      <alignment horizontal="left" vertical="center"/>
    </xf>
    <xf numFmtId="0" fontId="18" fillId="0" borderId="72" xfId="0" applyFont="1" applyBorder="1" applyAlignment="1">
      <alignment horizontal="left" vertical="center"/>
    </xf>
    <xf numFmtId="0" fontId="18" fillId="0" borderId="33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2" xfId="0" quotePrefix="1" applyFont="1" applyBorder="1" applyAlignment="1">
      <alignment horizontal="center" vertical="center"/>
    </xf>
    <xf numFmtId="0" fontId="18" fillId="0" borderId="45" xfId="0" quotePrefix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8" fillId="0" borderId="33" xfId="0" applyFont="1" applyBorder="1">
      <alignment vertical="center"/>
    </xf>
    <xf numFmtId="0" fontId="18" fillId="0" borderId="34" xfId="0" applyFont="1" applyBorder="1">
      <alignment vertical="center"/>
    </xf>
    <xf numFmtId="0" fontId="18" fillId="0" borderId="51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39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7" fillId="0" borderId="13" xfId="0" quotePrefix="1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17" fillId="0" borderId="33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justifyLastLine="1"/>
    </xf>
    <xf numFmtId="0" fontId="14" fillId="0" borderId="34" xfId="0" applyFont="1" applyBorder="1" applyAlignment="1">
      <alignment horizontal="center" vertical="center" justifyLastLine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6557B-EBF4-4F0F-BBE7-6DA83BBB8C23}">
  <dimension ref="A1:P130"/>
  <sheetViews>
    <sheetView view="pageBreakPreview" zoomScaleNormal="100" zoomScaleSheetLayoutView="100" workbookViewId="0">
      <selection activeCell="H37" sqref="H37:H38"/>
    </sheetView>
  </sheetViews>
  <sheetFormatPr defaultColWidth="8.69921875" defaultRowHeight="14.4" x14ac:dyDescent="0.45"/>
  <cols>
    <col min="1" max="1" width="4.59765625" style="28" customWidth="1"/>
    <col min="2" max="2" width="13.19921875" style="28" customWidth="1"/>
    <col min="3" max="3" width="9" style="28" customWidth="1"/>
    <col min="4" max="4" width="17.69921875" style="28" customWidth="1"/>
    <col min="5" max="10" width="6.69921875" style="28" customWidth="1"/>
    <col min="11" max="16384" width="8.69921875" style="28"/>
  </cols>
  <sheetData>
    <row r="1" spans="1:16" s="1" customFormat="1" ht="19.2" customHeight="1" x14ac:dyDescent="0.3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6" s="8" customFormat="1" ht="12" customHeight="1" x14ac:dyDescent="0.3">
      <c r="A2" s="2">
        <v>1</v>
      </c>
      <c r="B2" s="3" t="s">
        <v>1</v>
      </c>
      <c r="C2" s="4" t="s">
        <v>2</v>
      </c>
      <c r="D2" s="4" t="s">
        <v>3</v>
      </c>
      <c r="E2" s="38">
        <v>1</v>
      </c>
      <c r="F2" s="6">
        <v>2</v>
      </c>
      <c r="G2" s="7">
        <v>3</v>
      </c>
      <c r="H2" s="38" t="s">
        <v>4</v>
      </c>
      <c r="I2" s="6" t="s">
        <v>5</v>
      </c>
      <c r="J2" s="7" t="s">
        <v>6</v>
      </c>
      <c r="L2" s="30"/>
      <c r="M2" s="30">
        <v>10</v>
      </c>
      <c r="N2" s="1"/>
      <c r="O2" s="1"/>
      <c r="P2" s="1"/>
    </row>
    <row r="3" spans="1:16" s="12" customFormat="1" ht="12" customHeight="1" x14ac:dyDescent="0.3">
      <c r="A3" s="84">
        <v>1</v>
      </c>
      <c r="B3" s="9" t="s">
        <v>7</v>
      </c>
      <c r="C3" s="10" t="s">
        <v>8</v>
      </c>
      <c r="D3" s="10" t="s">
        <v>9</v>
      </c>
      <c r="E3" s="109"/>
      <c r="F3" s="80" t="s">
        <v>229</v>
      </c>
      <c r="G3" s="82" t="s">
        <v>229</v>
      </c>
      <c r="H3" s="98" t="s">
        <v>240</v>
      </c>
      <c r="I3" s="103"/>
      <c r="J3" s="82">
        <v>1</v>
      </c>
      <c r="L3" s="30"/>
      <c r="M3" s="30">
        <v>11</v>
      </c>
      <c r="N3" s="31" t="str">
        <f>IF(J3=1,B3,IF(J5=1,B5,IF(J7=1,B7,"")))</f>
        <v>花田　直弥</v>
      </c>
      <c r="O3" s="31" t="str">
        <f>IF(J3=1,C3,IF(J5=1,C5,IF(J7=1,C7,"")))</f>
        <v>京都</v>
      </c>
      <c r="P3" s="31" t="str">
        <f>IF(J3=1,D3,IF(J5=1,D5,IF(J7=1,D7,"")))</f>
        <v>京都市役所</v>
      </c>
    </row>
    <row r="4" spans="1:16" s="12" customFormat="1" ht="12" customHeight="1" x14ac:dyDescent="0.3">
      <c r="A4" s="93"/>
      <c r="B4" s="13" t="s">
        <v>10</v>
      </c>
      <c r="C4" s="14" t="s">
        <v>11</v>
      </c>
      <c r="D4" s="14" t="s">
        <v>12</v>
      </c>
      <c r="E4" s="110"/>
      <c r="F4" s="95"/>
      <c r="G4" s="92"/>
      <c r="H4" s="99"/>
      <c r="I4" s="104"/>
      <c r="J4" s="92"/>
      <c r="L4" s="30"/>
      <c r="M4" s="30">
        <v>12</v>
      </c>
      <c r="N4" s="31" t="str">
        <f>IF(J3=1,B4,IF(J5=1,B6,IF(J7=1,B8,"")))</f>
        <v>三浦　洋美</v>
      </c>
      <c r="O4" s="31" t="str">
        <f>IF(J3=1,C4,IF(J5=1,C6,IF(J7=1,C8,"")))</f>
        <v>群馬</v>
      </c>
      <c r="P4" s="31" t="str">
        <f>IF(J3=1,D4,IF(J5=1,D6,IF(J7=1,D8,"")))</f>
        <v>Palaistra</v>
      </c>
    </row>
    <row r="5" spans="1:16" s="12" customFormat="1" ht="12" customHeight="1" x14ac:dyDescent="0.3">
      <c r="A5" s="84">
        <v>2</v>
      </c>
      <c r="B5" s="9" t="s">
        <v>13</v>
      </c>
      <c r="C5" s="10" t="s">
        <v>14</v>
      </c>
      <c r="D5" s="10" t="s">
        <v>15</v>
      </c>
      <c r="E5" s="90">
        <v>0</v>
      </c>
      <c r="F5" s="88"/>
      <c r="G5" s="82" t="s">
        <v>229</v>
      </c>
      <c r="H5" s="90" t="s">
        <v>241</v>
      </c>
      <c r="I5" s="103"/>
      <c r="J5" s="82">
        <v>2</v>
      </c>
      <c r="L5" s="30"/>
      <c r="M5" s="30">
        <v>13</v>
      </c>
      <c r="N5" s="30"/>
      <c r="O5" s="30"/>
      <c r="P5" s="30"/>
    </row>
    <row r="6" spans="1:16" s="12" customFormat="1" ht="12" customHeight="1" x14ac:dyDescent="0.3">
      <c r="A6" s="93"/>
      <c r="B6" s="13" t="s">
        <v>16</v>
      </c>
      <c r="C6" s="14" t="s">
        <v>17</v>
      </c>
      <c r="D6" s="14" t="s">
        <v>18</v>
      </c>
      <c r="E6" s="97"/>
      <c r="F6" s="96"/>
      <c r="G6" s="92"/>
      <c r="H6" s="97"/>
      <c r="I6" s="104"/>
      <c r="J6" s="92"/>
      <c r="L6" s="30"/>
      <c r="M6" s="30">
        <v>14</v>
      </c>
      <c r="N6" s="30"/>
      <c r="O6" s="30"/>
      <c r="P6" s="30"/>
    </row>
    <row r="7" spans="1:16" s="12" customFormat="1" ht="12" customHeight="1" x14ac:dyDescent="0.3">
      <c r="A7" s="84">
        <v>3</v>
      </c>
      <c r="B7" s="16" t="s">
        <v>19</v>
      </c>
      <c r="C7" s="86" t="s">
        <v>20</v>
      </c>
      <c r="D7" s="111" t="s">
        <v>21</v>
      </c>
      <c r="E7" s="90">
        <v>2</v>
      </c>
      <c r="F7" s="80">
        <v>1</v>
      </c>
      <c r="G7" s="105"/>
      <c r="H7" s="90" t="s">
        <v>242</v>
      </c>
      <c r="I7" s="103"/>
      <c r="J7" s="82">
        <v>3</v>
      </c>
      <c r="L7" s="30"/>
      <c r="M7" s="30">
        <v>15</v>
      </c>
      <c r="N7" s="30"/>
      <c r="O7" s="30"/>
      <c r="P7" s="30"/>
    </row>
    <row r="8" spans="1:16" s="12" customFormat="1" ht="12" customHeight="1" x14ac:dyDescent="0.3">
      <c r="A8" s="85"/>
      <c r="B8" s="19" t="s">
        <v>22</v>
      </c>
      <c r="C8" s="87"/>
      <c r="D8" s="112"/>
      <c r="E8" s="91"/>
      <c r="F8" s="81"/>
      <c r="G8" s="106"/>
      <c r="H8" s="91"/>
      <c r="I8" s="107"/>
      <c r="J8" s="83"/>
      <c r="L8" s="30"/>
      <c r="M8" s="30">
        <v>16</v>
      </c>
      <c r="N8" s="30"/>
      <c r="O8" s="30"/>
      <c r="P8" s="30"/>
    </row>
    <row r="9" spans="1:16" s="1" customFormat="1" ht="7.2" customHeight="1" x14ac:dyDescent="0.3">
      <c r="A9" s="17"/>
      <c r="B9" s="17"/>
      <c r="C9" s="17"/>
      <c r="D9" s="17"/>
      <c r="E9" s="22"/>
      <c r="F9" s="22"/>
      <c r="G9" s="22"/>
      <c r="H9" s="22"/>
      <c r="I9" s="22"/>
      <c r="J9" s="22"/>
      <c r="L9" s="30"/>
      <c r="M9" s="30">
        <v>17</v>
      </c>
    </row>
    <row r="10" spans="1:16" s="1" customFormat="1" ht="12" customHeight="1" x14ac:dyDescent="0.3">
      <c r="A10" s="2">
        <v>2</v>
      </c>
      <c r="B10" s="3" t="s">
        <v>1</v>
      </c>
      <c r="C10" s="4" t="s">
        <v>2</v>
      </c>
      <c r="D10" s="5" t="s">
        <v>3</v>
      </c>
      <c r="E10" s="38">
        <v>4</v>
      </c>
      <c r="F10" s="6">
        <v>5</v>
      </c>
      <c r="G10" s="7">
        <v>6</v>
      </c>
      <c r="H10" s="38" t="s">
        <v>4</v>
      </c>
      <c r="I10" s="6" t="s">
        <v>5</v>
      </c>
      <c r="J10" s="7" t="s">
        <v>6</v>
      </c>
      <c r="M10" s="30">
        <v>20</v>
      </c>
    </row>
    <row r="11" spans="1:16" s="1" customFormat="1" ht="12" customHeight="1" x14ac:dyDescent="0.3">
      <c r="A11" s="84">
        <v>4</v>
      </c>
      <c r="B11" s="9" t="s">
        <v>23</v>
      </c>
      <c r="C11" s="86" t="s">
        <v>24</v>
      </c>
      <c r="D11" s="11" t="s">
        <v>25</v>
      </c>
      <c r="E11" s="109"/>
      <c r="F11" s="80">
        <v>0</v>
      </c>
      <c r="G11" s="82" t="s">
        <v>229</v>
      </c>
      <c r="H11" s="98" t="s">
        <v>240</v>
      </c>
      <c r="I11" s="103"/>
      <c r="J11" s="82">
        <v>2</v>
      </c>
      <c r="M11" s="30">
        <v>21</v>
      </c>
      <c r="N11" s="31" t="str">
        <f t="shared" ref="N11" si="0">IF(J11=1,B11,IF(J13=1,B13,IF(J15=1,B15,"")))</f>
        <v>栗原　大輔</v>
      </c>
      <c r="O11" s="31" t="str">
        <f t="shared" ref="O11" si="1">IF(J11=1,C11,IF(J13=1,C13,IF(J15=1,C15,"")))</f>
        <v>東京</v>
      </c>
      <c r="P11" s="31" t="str">
        <f t="shared" ref="P11" si="2">IF(J11=1,D11,IF(J13=1,D13,IF(J15=1,D15,"")))</f>
        <v>富士桜部屋</v>
      </c>
    </row>
    <row r="12" spans="1:16" s="1" customFormat="1" ht="12" customHeight="1" x14ac:dyDescent="0.3">
      <c r="A12" s="93"/>
      <c r="B12" s="13" t="s">
        <v>26</v>
      </c>
      <c r="C12" s="94"/>
      <c r="D12" s="15" t="s">
        <v>27</v>
      </c>
      <c r="E12" s="110"/>
      <c r="F12" s="95"/>
      <c r="G12" s="92"/>
      <c r="H12" s="99"/>
      <c r="I12" s="104"/>
      <c r="J12" s="92"/>
      <c r="M12" s="30">
        <v>22</v>
      </c>
      <c r="N12" s="31" t="str">
        <f t="shared" ref="N12" si="3">IF(J11=1,B12,IF(J13=1,B14,IF(J15=1,B16,"")))</f>
        <v>我妻　万美</v>
      </c>
      <c r="O12" s="31">
        <f t="shared" ref="O12" si="4">IF(J11=1,C12,IF(J13=1,C14,IF(J15=1,C16,"")))</f>
        <v>0</v>
      </c>
      <c r="P12" s="31" t="str">
        <f t="shared" ref="P12" si="5">IF(J11=1,D12,IF(J13=1,D14,IF(J15=1,D16,"")))</f>
        <v>杉並文化クラブ</v>
      </c>
    </row>
    <row r="13" spans="1:16" s="1" customFormat="1" ht="12" customHeight="1" x14ac:dyDescent="0.3">
      <c r="A13" s="84">
        <v>5</v>
      </c>
      <c r="B13" s="9" t="s">
        <v>28</v>
      </c>
      <c r="C13" s="86" t="s">
        <v>14</v>
      </c>
      <c r="D13" s="11" t="s">
        <v>29</v>
      </c>
      <c r="E13" s="90" t="s">
        <v>229</v>
      </c>
      <c r="F13" s="88"/>
      <c r="G13" s="82" t="s">
        <v>229</v>
      </c>
      <c r="H13" s="90" t="s">
        <v>241</v>
      </c>
      <c r="I13" s="103"/>
      <c r="J13" s="82">
        <v>1</v>
      </c>
      <c r="M13" s="30">
        <v>23</v>
      </c>
      <c r="N13" s="30"/>
      <c r="O13" s="30"/>
      <c r="P13" s="30"/>
    </row>
    <row r="14" spans="1:16" s="1" customFormat="1" ht="12" customHeight="1" x14ac:dyDescent="0.3">
      <c r="A14" s="93"/>
      <c r="B14" s="13" t="s">
        <v>30</v>
      </c>
      <c r="C14" s="94"/>
      <c r="D14" s="15" t="s">
        <v>31</v>
      </c>
      <c r="E14" s="97"/>
      <c r="F14" s="96"/>
      <c r="G14" s="92"/>
      <c r="H14" s="97"/>
      <c r="I14" s="104"/>
      <c r="J14" s="92"/>
      <c r="M14" s="30">
        <v>24</v>
      </c>
      <c r="N14" s="30"/>
      <c r="O14" s="30"/>
      <c r="P14" s="30"/>
    </row>
    <row r="15" spans="1:16" s="1" customFormat="1" ht="12" customHeight="1" x14ac:dyDescent="0.3">
      <c r="A15" s="84">
        <v>6</v>
      </c>
      <c r="B15" s="16" t="s">
        <v>32</v>
      </c>
      <c r="C15" s="86" t="s">
        <v>33</v>
      </c>
      <c r="D15" s="100" t="s">
        <v>34</v>
      </c>
      <c r="E15" s="90">
        <v>2</v>
      </c>
      <c r="F15" s="80">
        <v>0</v>
      </c>
      <c r="G15" s="105"/>
      <c r="H15" s="90" t="s">
        <v>242</v>
      </c>
      <c r="I15" s="103"/>
      <c r="J15" s="82">
        <v>3</v>
      </c>
      <c r="M15" s="30">
        <v>25</v>
      </c>
      <c r="N15" s="30"/>
      <c r="O15" s="30"/>
      <c r="P15" s="30"/>
    </row>
    <row r="16" spans="1:16" s="1" customFormat="1" ht="12" customHeight="1" x14ac:dyDescent="0.3">
      <c r="A16" s="85"/>
      <c r="B16" s="19" t="s">
        <v>35</v>
      </c>
      <c r="C16" s="87"/>
      <c r="D16" s="102"/>
      <c r="E16" s="91"/>
      <c r="F16" s="81"/>
      <c r="G16" s="106"/>
      <c r="H16" s="91"/>
      <c r="I16" s="107"/>
      <c r="J16" s="83"/>
      <c r="M16" s="30">
        <v>26</v>
      </c>
      <c r="N16" s="30"/>
      <c r="O16" s="30"/>
      <c r="P16" s="30"/>
    </row>
    <row r="17" spans="1:16" s="1" customFormat="1" ht="7.2" customHeight="1" x14ac:dyDescent="0.3">
      <c r="A17" s="17"/>
      <c r="B17" s="17"/>
      <c r="C17" s="17"/>
      <c r="D17" s="17"/>
      <c r="E17" s="22"/>
      <c r="F17" s="22"/>
      <c r="G17" s="22"/>
      <c r="H17" s="22"/>
      <c r="I17" s="22"/>
      <c r="J17" s="22"/>
      <c r="M17" s="30">
        <v>27</v>
      </c>
    </row>
    <row r="18" spans="1:16" s="1" customFormat="1" ht="12" customHeight="1" x14ac:dyDescent="0.3">
      <c r="A18" s="2">
        <v>3</v>
      </c>
      <c r="B18" s="3" t="s">
        <v>1</v>
      </c>
      <c r="C18" s="4" t="s">
        <v>2</v>
      </c>
      <c r="D18" s="5" t="s">
        <v>3</v>
      </c>
      <c r="E18" s="38">
        <v>7</v>
      </c>
      <c r="F18" s="6">
        <v>8</v>
      </c>
      <c r="G18" s="7">
        <v>9</v>
      </c>
      <c r="H18" s="38" t="s">
        <v>4</v>
      </c>
      <c r="I18" s="6" t="s">
        <v>5</v>
      </c>
      <c r="J18" s="7" t="s">
        <v>6</v>
      </c>
      <c r="M18" s="30">
        <v>30</v>
      </c>
    </row>
    <row r="19" spans="1:16" s="1" customFormat="1" ht="12" customHeight="1" x14ac:dyDescent="0.3">
      <c r="A19" s="84">
        <v>7</v>
      </c>
      <c r="B19" s="9" t="s">
        <v>36</v>
      </c>
      <c r="C19" s="86" t="s">
        <v>37</v>
      </c>
      <c r="D19" s="11" t="s">
        <v>38</v>
      </c>
      <c r="E19" s="109"/>
      <c r="F19" s="80" t="s">
        <v>229</v>
      </c>
      <c r="G19" s="82" t="s">
        <v>229</v>
      </c>
      <c r="H19" s="98" t="s">
        <v>240</v>
      </c>
      <c r="I19" s="103"/>
      <c r="J19" s="82">
        <v>1</v>
      </c>
      <c r="M19" s="30">
        <v>31</v>
      </c>
      <c r="N19" s="31" t="str">
        <f t="shared" ref="N19" si="6">IF(J19=1,B19,IF(J21=1,B21,IF(J23=1,B23,"")))</f>
        <v>松川 のぞみ</v>
      </c>
      <c r="O19" s="31" t="str">
        <f t="shared" ref="O19" si="7">IF(J19=1,C19,IF(J21=1,C21,IF(J23=1,C23,"")))</f>
        <v>兵庫</v>
      </c>
      <c r="P19" s="31" t="str">
        <f t="shared" ref="P19" si="8">IF(J19=1,D19,IF(J21=1,D21,IF(J23=1,D23,"")))</f>
        <v>今津クラブ</v>
      </c>
    </row>
    <row r="20" spans="1:16" s="1" customFormat="1" ht="12" customHeight="1" x14ac:dyDescent="0.3">
      <c r="A20" s="93"/>
      <c r="B20" s="13" t="s">
        <v>39</v>
      </c>
      <c r="C20" s="94"/>
      <c r="D20" s="15" t="s">
        <v>40</v>
      </c>
      <c r="E20" s="110"/>
      <c r="F20" s="95"/>
      <c r="G20" s="92"/>
      <c r="H20" s="99"/>
      <c r="I20" s="104"/>
      <c r="J20" s="92"/>
      <c r="M20" s="30">
        <v>32</v>
      </c>
      <c r="N20" s="31" t="str">
        <f t="shared" ref="N20" si="9">IF(J19=1,B20,IF(J21=1,B22,IF(J23=1,B24,"")))</f>
        <v>松川　佳裕</v>
      </c>
      <c r="O20" s="31">
        <f t="shared" ref="O20" si="10">IF(J19=1,C20,IF(J21=1,C22,IF(J23=1,C24,"")))</f>
        <v>0</v>
      </c>
      <c r="P20" s="31" t="str">
        <f t="shared" ref="P20" si="11">IF(J19=1,D20,IF(J21=1,D22,IF(J23=1,D24,"")))</f>
        <v>伊丹クラブ</v>
      </c>
    </row>
    <row r="21" spans="1:16" s="1" customFormat="1" ht="12" customHeight="1" x14ac:dyDescent="0.3">
      <c r="A21" s="84">
        <v>8</v>
      </c>
      <c r="B21" s="9" t="s">
        <v>41</v>
      </c>
      <c r="C21" s="86" t="s">
        <v>42</v>
      </c>
      <c r="D21" s="100" t="s">
        <v>43</v>
      </c>
      <c r="E21" s="90">
        <v>0</v>
      </c>
      <c r="F21" s="88"/>
      <c r="G21" s="82" t="s">
        <v>229</v>
      </c>
      <c r="H21" s="90" t="s">
        <v>241</v>
      </c>
      <c r="I21" s="103"/>
      <c r="J21" s="82">
        <v>2</v>
      </c>
      <c r="M21" s="30">
        <v>33</v>
      </c>
      <c r="N21" s="30"/>
      <c r="O21" s="30"/>
      <c r="P21" s="30"/>
    </row>
    <row r="22" spans="1:16" s="1" customFormat="1" ht="12" customHeight="1" x14ac:dyDescent="0.3">
      <c r="A22" s="93"/>
      <c r="B22" s="13" t="s">
        <v>44</v>
      </c>
      <c r="C22" s="94"/>
      <c r="D22" s="101"/>
      <c r="E22" s="97"/>
      <c r="F22" s="96"/>
      <c r="G22" s="92"/>
      <c r="H22" s="97"/>
      <c r="I22" s="104"/>
      <c r="J22" s="92"/>
      <c r="M22" s="30">
        <v>34</v>
      </c>
      <c r="N22" s="30"/>
      <c r="O22" s="30"/>
      <c r="P22" s="30"/>
    </row>
    <row r="23" spans="1:16" s="1" customFormat="1" ht="12" customHeight="1" x14ac:dyDescent="0.3">
      <c r="A23" s="84">
        <v>9</v>
      </c>
      <c r="B23" s="16" t="s">
        <v>45</v>
      </c>
      <c r="C23" s="86" t="s">
        <v>46</v>
      </c>
      <c r="D23" s="18" t="s">
        <v>47</v>
      </c>
      <c r="E23" s="90">
        <v>0</v>
      </c>
      <c r="F23" s="80">
        <v>1</v>
      </c>
      <c r="G23" s="105"/>
      <c r="H23" s="90" t="s">
        <v>242</v>
      </c>
      <c r="I23" s="103"/>
      <c r="J23" s="82">
        <v>3</v>
      </c>
      <c r="M23" s="30">
        <v>35</v>
      </c>
      <c r="N23" s="30"/>
      <c r="O23" s="30"/>
      <c r="P23" s="30"/>
    </row>
    <row r="24" spans="1:16" s="1" customFormat="1" ht="12" customHeight="1" x14ac:dyDescent="0.3">
      <c r="A24" s="85"/>
      <c r="B24" s="19" t="s">
        <v>48</v>
      </c>
      <c r="C24" s="87"/>
      <c r="D24" s="21" t="s">
        <v>49</v>
      </c>
      <c r="E24" s="91"/>
      <c r="F24" s="81"/>
      <c r="G24" s="106"/>
      <c r="H24" s="91"/>
      <c r="I24" s="107"/>
      <c r="J24" s="83"/>
      <c r="M24" s="30">
        <v>36</v>
      </c>
      <c r="N24" s="30"/>
      <c r="O24" s="30"/>
      <c r="P24" s="30"/>
    </row>
    <row r="25" spans="1:16" s="1" customFormat="1" ht="7.2" customHeight="1" x14ac:dyDescent="0.3">
      <c r="A25" s="17"/>
      <c r="B25" s="17"/>
      <c r="C25" s="17"/>
      <c r="D25" s="17"/>
      <c r="E25" s="22"/>
      <c r="F25" s="22"/>
      <c r="G25" s="22"/>
      <c r="H25" s="22"/>
      <c r="I25" s="22"/>
      <c r="J25" s="22"/>
      <c r="M25" s="30">
        <v>37</v>
      </c>
    </row>
    <row r="26" spans="1:16" s="1" customFormat="1" ht="12" customHeight="1" x14ac:dyDescent="0.3">
      <c r="A26" s="2">
        <v>4</v>
      </c>
      <c r="B26" s="3" t="s">
        <v>1</v>
      </c>
      <c r="C26" s="4" t="s">
        <v>2</v>
      </c>
      <c r="D26" s="5" t="s">
        <v>3</v>
      </c>
      <c r="E26" s="38">
        <v>10</v>
      </c>
      <c r="F26" s="6">
        <v>11</v>
      </c>
      <c r="G26" s="7">
        <v>12</v>
      </c>
      <c r="H26" s="38" t="s">
        <v>4</v>
      </c>
      <c r="I26" s="6" t="s">
        <v>5</v>
      </c>
      <c r="J26" s="7" t="s">
        <v>6</v>
      </c>
      <c r="M26" s="30">
        <v>40</v>
      </c>
    </row>
    <row r="27" spans="1:16" s="1" customFormat="1" ht="12" customHeight="1" x14ac:dyDescent="0.3">
      <c r="A27" s="84">
        <v>10</v>
      </c>
      <c r="B27" s="9" t="s">
        <v>50</v>
      </c>
      <c r="C27" s="86" t="s">
        <v>51</v>
      </c>
      <c r="D27" s="11" t="s">
        <v>52</v>
      </c>
      <c r="E27" s="109"/>
      <c r="F27" s="80" t="s">
        <v>229</v>
      </c>
      <c r="G27" s="82" t="s">
        <v>229</v>
      </c>
      <c r="H27" s="98" t="s">
        <v>240</v>
      </c>
      <c r="I27" s="103"/>
      <c r="J27" s="82">
        <v>1</v>
      </c>
      <c r="M27" s="30">
        <v>41</v>
      </c>
      <c r="N27" s="31" t="str">
        <f t="shared" ref="N27" si="12">IF(J27=1,B27,IF(J29=1,B29,IF(J31=1,B31,"")))</f>
        <v>早瀬　友和</v>
      </c>
      <c r="O27" s="31" t="str">
        <f t="shared" ref="O27" si="13">IF(J27=1,C27,IF(J29=1,C29,IF(J31=1,C31,"")))</f>
        <v>愛知</v>
      </c>
      <c r="P27" s="31" t="str">
        <f t="shared" ref="P27" si="14">IF(J27=1,D27,IF(J29=1,D29,IF(J31=1,D31,"")))</f>
        <v>松葉クラブ</v>
      </c>
    </row>
    <row r="28" spans="1:16" s="1" customFormat="1" ht="12" customHeight="1" x14ac:dyDescent="0.3">
      <c r="A28" s="93"/>
      <c r="B28" s="13" t="s">
        <v>53</v>
      </c>
      <c r="C28" s="94"/>
      <c r="D28" s="15" t="s">
        <v>54</v>
      </c>
      <c r="E28" s="110"/>
      <c r="F28" s="95"/>
      <c r="G28" s="92"/>
      <c r="H28" s="99"/>
      <c r="I28" s="104"/>
      <c r="J28" s="92"/>
      <c r="M28" s="30">
        <v>42</v>
      </c>
      <c r="N28" s="31" t="str">
        <f t="shared" ref="N28" si="15">IF(J27=1,B28,IF(J29=1,B30,IF(J31=1,B32,"")))</f>
        <v>小山　香織</v>
      </c>
      <c r="O28" s="31">
        <f t="shared" ref="O28" si="16">IF(J27=1,C28,IF(J29=1,C30,IF(J31=1,C32,"")))</f>
        <v>0</v>
      </c>
      <c r="P28" s="31" t="str">
        <f t="shared" ref="P28" si="17">IF(J27=1,D28,IF(J29=1,D30,IF(J31=1,D32,"")))</f>
        <v>ヨネックス名古屋</v>
      </c>
    </row>
    <row r="29" spans="1:16" s="1" customFormat="1" ht="12" customHeight="1" x14ac:dyDescent="0.3">
      <c r="A29" s="84">
        <v>11</v>
      </c>
      <c r="B29" s="9" t="s">
        <v>55</v>
      </c>
      <c r="C29" s="86" t="s">
        <v>56</v>
      </c>
      <c r="D29" s="11" t="s">
        <v>57</v>
      </c>
      <c r="E29" s="90">
        <v>0</v>
      </c>
      <c r="F29" s="88"/>
      <c r="G29" s="82" t="s">
        <v>229</v>
      </c>
      <c r="H29" s="90" t="s">
        <v>241</v>
      </c>
      <c r="I29" s="103"/>
      <c r="J29" s="82">
        <v>2</v>
      </c>
      <c r="M29" s="30">
        <v>43</v>
      </c>
      <c r="N29" s="30"/>
      <c r="O29" s="30"/>
      <c r="P29" s="30"/>
    </row>
    <row r="30" spans="1:16" s="1" customFormat="1" ht="12" customHeight="1" x14ac:dyDescent="0.3">
      <c r="A30" s="93"/>
      <c r="B30" s="13" t="s">
        <v>58</v>
      </c>
      <c r="C30" s="94"/>
      <c r="D30" s="15" t="s">
        <v>59</v>
      </c>
      <c r="E30" s="97"/>
      <c r="F30" s="96"/>
      <c r="G30" s="92"/>
      <c r="H30" s="97"/>
      <c r="I30" s="104"/>
      <c r="J30" s="92"/>
      <c r="M30" s="30">
        <v>44</v>
      </c>
      <c r="N30" s="30"/>
      <c r="O30" s="30"/>
      <c r="P30" s="30"/>
    </row>
    <row r="31" spans="1:16" s="1" customFormat="1" ht="12" customHeight="1" x14ac:dyDescent="0.3">
      <c r="A31" s="84">
        <v>12</v>
      </c>
      <c r="B31" s="16" t="s">
        <v>60</v>
      </c>
      <c r="C31" s="86" t="s">
        <v>14</v>
      </c>
      <c r="D31" s="100" t="s">
        <v>61</v>
      </c>
      <c r="E31" s="90">
        <v>2</v>
      </c>
      <c r="F31" s="80">
        <v>3</v>
      </c>
      <c r="G31" s="105"/>
      <c r="H31" s="90" t="s">
        <v>242</v>
      </c>
      <c r="I31" s="103"/>
      <c r="J31" s="82">
        <v>3</v>
      </c>
      <c r="M31" s="30">
        <v>45</v>
      </c>
      <c r="N31" s="30"/>
      <c r="O31" s="30"/>
      <c r="P31" s="30"/>
    </row>
    <row r="32" spans="1:16" s="1" customFormat="1" ht="12" customHeight="1" x14ac:dyDescent="0.3">
      <c r="A32" s="85"/>
      <c r="B32" s="19" t="s">
        <v>62</v>
      </c>
      <c r="C32" s="87"/>
      <c r="D32" s="102"/>
      <c r="E32" s="91"/>
      <c r="F32" s="81"/>
      <c r="G32" s="106"/>
      <c r="H32" s="91"/>
      <c r="I32" s="107"/>
      <c r="J32" s="83"/>
      <c r="M32" s="30">
        <v>46</v>
      </c>
      <c r="N32" s="30"/>
      <c r="O32" s="30"/>
      <c r="P32" s="30"/>
    </row>
    <row r="33" spans="1:16" s="1" customFormat="1" ht="7.2" customHeight="1" x14ac:dyDescent="0.3">
      <c r="A33" s="17"/>
      <c r="B33" s="17"/>
      <c r="C33" s="17"/>
      <c r="D33" s="17"/>
      <c r="E33" s="22"/>
      <c r="F33" s="22"/>
      <c r="G33" s="22"/>
      <c r="H33" s="22"/>
      <c r="I33" s="22"/>
      <c r="J33" s="22"/>
      <c r="M33" s="30">
        <v>47</v>
      </c>
    </row>
    <row r="34" spans="1:16" s="1" customFormat="1" ht="12" customHeight="1" x14ac:dyDescent="0.3">
      <c r="A34" s="2">
        <v>5</v>
      </c>
      <c r="B34" s="3" t="s">
        <v>1</v>
      </c>
      <c r="C34" s="4" t="s">
        <v>2</v>
      </c>
      <c r="D34" s="5" t="s">
        <v>3</v>
      </c>
      <c r="E34" s="38">
        <v>13</v>
      </c>
      <c r="F34" s="6">
        <v>14</v>
      </c>
      <c r="G34" s="7">
        <v>15</v>
      </c>
      <c r="H34" s="38" t="s">
        <v>4</v>
      </c>
      <c r="I34" s="6" t="s">
        <v>5</v>
      </c>
      <c r="J34" s="7" t="s">
        <v>6</v>
      </c>
      <c r="M34" s="30">
        <v>50</v>
      </c>
    </row>
    <row r="35" spans="1:16" s="1" customFormat="1" ht="12" customHeight="1" x14ac:dyDescent="0.3">
      <c r="A35" s="84">
        <v>13</v>
      </c>
      <c r="B35" s="9" t="s">
        <v>63</v>
      </c>
      <c r="C35" s="10" t="s">
        <v>64</v>
      </c>
      <c r="D35" s="11" t="s">
        <v>65</v>
      </c>
      <c r="E35" s="109"/>
      <c r="F35" s="80" t="s">
        <v>229</v>
      </c>
      <c r="G35" s="82" t="s">
        <v>229</v>
      </c>
      <c r="H35" s="98" t="s">
        <v>240</v>
      </c>
      <c r="I35" s="103"/>
      <c r="J35" s="82">
        <v>1</v>
      </c>
      <c r="M35" s="30">
        <v>51</v>
      </c>
      <c r="N35" s="31" t="str">
        <f t="shared" ref="N35" si="18">IF(J35=1,B35,IF(J37=1,B37,IF(J39=1,B39,"")))</f>
        <v>荒木　健育</v>
      </c>
      <c r="O35" s="31" t="str">
        <f t="shared" ref="O35" si="19">IF(J35=1,C35,IF(J37=1,C37,IF(J39=1,C39,"")))</f>
        <v>長崎</v>
      </c>
      <c r="P35" s="31" t="str">
        <f t="shared" ref="P35" si="20">IF(J35=1,D35,IF(J37=1,D37,IF(J39=1,D39,"")))</f>
        <v>長島ITC</v>
      </c>
    </row>
    <row r="36" spans="1:16" s="1" customFormat="1" ht="12" customHeight="1" x14ac:dyDescent="0.3">
      <c r="A36" s="93"/>
      <c r="B36" s="13" t="s">
        <v>66</v>
      </c>
      <c r="C36" s="14" t="s">
        <v>67</v>
      </c>
      <c r="D36" s="15" t="s">
        <v>68</v>
      </c>
      <c r="E36" s="110"/>
      <c r="F36" s="95"/>
      <c r="G36" s="92"/>
      <c r="H36" s="99"/>
      <c r="I36" s="104"/>
      <c r="J36" s="92"/>
      <c r="M36" s="30">
        <v>52</v>
      </c>
      <c r="N36" s="31" t="str">
        <f t="shared" ref="N36" si="21">IF(J35=1,B36,IF(J37=1,B38,IF(J39=1,B40,"")))</f>
        <v>田中　悠希</v>
      </c>
      <c r="O36" s="31" t="str">
        <f t="shared" ref="O36" si="22">IF(J35=1,C36,IF(J37=1,C38,IF(J39=1,C40,"")))</f>
        <v>佐賀</v>
      </c>
      <c r="P36" s="31" t="str">
        <f t="shared" ref="P36" si="23">IF(J35=1,D36,IF(J37=1,D38,IF(J39=1,D40,"")))</f>
        <v>鳥栖クラブ</v>
      </c>
    </row>
    <row r="37" spans="1:16" s="1" customFormat="1" ht="12" customHeight="1" x14ac:dyDescent="0.3">
      <c r="A37" s="84">
        <v>14</v>
      </c>
      <c r="B37" s="9" t="s">
        <v>69</v>
      </c>
      <c r="C37" s="86" t="s">
        <v>14</v>
      </c>
      <c r="D37" s="11" t="s">
        <v>70</v>
      </c>
      <c r="E37" s="90">
        <v>0</v>
      </c>
      <c r="F37" s="88"/>
      <c r="G37" s="82">
        <v>0</v>
      </c>
      <c r="H37" s="90" t="s">
        <v>241</v>
      </c>
      <c r="I37" s="103"/>
      <c r="J37" s="82">
        <v>3</v>
      </c>
      <c r="M37" s="30">
        <v>53</v>
      </c>
      <c r="N37" s="30"/>
      <c r="O37" s="30"/>
      <c r="P37" s="30"/>
    </row>
    <row r="38" spans="1:16" s="1" customFormat="1" ht="12" customHeight="1" x14ac:dyDescent="0.3">
      <c r="A38" s="93"/>
      <c r="B38" s="13" t="s">
        <v>71</v>
      </c>
      <c r="C38" s="94"/>
      <c r="D38" s="15" t="s">
        <v>72</v>
      </c>
      <c r="E38" s="97"/>
      <c r="F38" s="96"/>
      <c r="G38" s="92"/>
      <c r="H38" s="97"/>
      <c r="I38" s="104"/>
      <c r="J38" s="92"/>
      <c r="M38" s="30">
        <v>54</v>
      </c>
      <c r="N38" s="30"/>
      <c r="O38" s="30"/>
      <c r="P38" s="30"/>
    </row>
    <row r="39" spans="1:16" s="1" customFormat="1" ht="12" customHeight="1" x14ac:dyDescent="0.3">
      <c r="A39" s="84">
        <v>15</v>
      </c>
      <c r="B39" s="16" t="s">
        <v>73</v>
      </c>
      <c r="C39" s="86" t="s">
        <v>8</v>
      </c>
      <c r="D39" s="18" t="s">
        <v>74</v>
      </c>
      <c r="E39" s="90">
        <v>2</v>
      </c>
      <c r="F39" s="80" t="s">
        <v>229</v>
      </c>
      <c r="G39" s="105"/>
      <c r="H39" s="90" t="s">
        <v>242</v>
      </c>
      <c r="I39" s="103"/>
      <c r="J39" s="82">
        <v>2</v>
      </c>
      <c r="M39" s="30">
        <v>55</v>
      </c>
      <c r="N39" s="30"/>
      <c r="O39" s="30"/>
      <c r="P39" s="30"/>
    </row>
    <row r="40" spans="1:16" s="1" customFormat="1" ht="12" customHeight="1" x14ac:dyDescent="0.3">
      <c r="A40" s="85"/>
      <c r="B40" s="19" t="s">
        <v>75</v>
      </c>
      <c r="C40" s="87"/>
      <c r="D40" s="21" t="s">
        <v>76</v>
      </c>
      <c r="E40" s="91"/>
      <c r="F40" s="81"/>
      <c r="G40" s="106"/>
      <c r="H40" s="91"/>
      <c r="I40" s="107"/>
      <c r="J40" s="83"/>
      <c r="M40" s="30">
        <v>56</v>
      </c>
      <c r="N40" s="30"/>
      <c r="O40" s="30"/>
      <c r="P40" s="30"/>
    </row>
    <row r="41" spans="1:16" s="1" customFormat="1" ht="7.2" customHeight="1" x14ac:dyDescent="0.3">
      <c r="A41" s="17"/>
      <c r="B41" s="17"/>
      <c r="C41" s="17"/>
      <c r="D41" s="17"/>
      <c r="E41" s="22"/>
      <c r="F41" s="22"/>
      <c r="G41" s="22"/>
      <c r="H41" s="22"/>
      <c r="I41" s="22"/>
      <c r="J41" s="22"/>
      <c r="M41" s="30">
        <v>57</v>
      </c>
    </row>
    <row r="42" spans="1:16" s="1" customFormat="1" ht="12" customHeight="1" x14ac:dyDescent="0.3">
      <c r="A42" s="2">
        <v>6</v>
      </c>
      <c r="B42" s="3" t="s">
        <v>1</v>
      </c>
      <c r="C42" s="4" t="s">
        <v>2</v>
      </c>
      <c r="D42" s="5" t="s">
        <v>3</v>
      </c>
      <c r="E42" s="38">
        <v>16</v>
      </c>
      <c r="F42" s="6">
        <v>17</v>
      </c>
      <c r="G42" s="7">
        <v>18</v>
      </c>
      <c r="H42" s="38" t="s">
        <v>4</v>
      </c>
      <c r="I42" s="6" t="s">
        <v>5</v>
      </c>
      <c r="J42" s="7" t="s">
        <v>6</v>
      </c>
      <c r="M42" s="30">
        <v>60</v>
      </c>
    </row>
    <row r="43" spans="1:16" s="1" customFormat="1" ht="12" customHeight="1" x14ac:dyDescent="0.3">
      <c r="A43" s="84">
        <v>16</v>
      </c>
      <c r="B43" s="9" t="s">
        <v>77</v>
      </c>
      <c r="C43" s="86" t="s">
        <v>20</v>
      </c>
      <c r="D43" s="100" t="s">
        <v>78</v>
      </c>
      <c r="E43" s="109"/>
      <c r="F43" s="80">
        <v>2</v>
      </c>
      <c r="G43" s="82">
        <v>1</v>
      </c>
      <c r="H43" s="98" t="s">
        <v>240</v>
      </c>
      <c r="I43" s="103"/>
      <c r="J43" s="82">
        <v>3</v>
      </c>
      <c r="M43" s="30">
        <v>61</v>
      </c>
      <c r="N43" s="31" t="str">
        <f t="shared" ref="N43" si="24">IF(J43=1,B43,IF(J45=1,B45,IF(J47=1,B47,"")))</f>
        <v>麻生　まゆ</v>
      </c>
      <c r="O43" s="31" t="str">
        <f t="shared" ref="O43" si="25">IF(J43=1,C43,IF(J45=1,C45,IF(J47=1,C47,"")))</f>
        <v>愛知</v>
      </c>
      <c r="P43" s="31" t="str">
        <f t="shared" ref="P43" si="26">IF(J43=1,D43,IF(J45=1,D45,IF(J47=1,D47,"")))</f>
        <v>葵クラブ</v>
      </c>
    </row>
    <row r="44" spans="1:16" s="1" customFormat="1" ht="12" customHeight="1" x14ac:dyDescent="0.3">
      <c r="A44" s="93"/>
      <c r="B44" s="13" t="s">
        <v>79</v>
      </c>
      <c r="C44" s="94"/>
      <c r="D44" s="101"/>
      <c r="E44" s="110"/>
      <c r="F44" s="95"/>
      <c r="G44" s="92"/>
      <c r="H44" s="99"/>
      <c r="I44" s="104"/>
      <c r="J44" s="92"/>
      <c r="M44" s="30">
        <v>62</v>
      </c>
      <c r="N44" s="31" t="str">
        <f t="shared" ref="N44" si="27">IF(J43=1,B44,IF(J45=1,B46,IF(J47=1,B48,"")))</f>
        <v>金子　裕亮</v>
      </c>
      <c r="O44" s="31" t="str">
        <f t="shared" ref="O44" si="28">IF(J43=1,C44,IF(J45=1,C46,IF(J47=1,C48,"")))</f>
        <v>東京</v>
      </c>
      <c r="P44" s="31" t="str">
        <f t="shared" ref="P44" si="29">IF(J43=1,D44,IF(J45=1,D46,IF(J47=1,D48,"")))</f>
        <v>ミドウクラブ</v>
      </c>
    </row>
    <row r="45" spans="1:16" s="1" customFormat="1" ht="12" customHeight="1" x14ac:dyDescent="0.3">
      <c r="A45" s="84">
        <v>17</v>
      </c>
      <c r="B45" s="9" t="s">
        <v>80</v>
      </c>
      <c r="C45" s="10" t="s">
        <v>51</v>
      </c>
      <c r="D45" s="11" t="s">
        <v>81</v>
      </c>
      <c r="E45" s="90" t="s">
        <v>229</v>
      </c>
      <c r="F45" s="88"/>
      <c r="G45" s="82" t="s">
        <v>229</v>
      </c>
      <c r="H45" s="90" t="s">
        <v>241</v>
      </c>
      <c r="I45" s="103"/>
      <c r="J45" s="82">
        <v>1</v>
      </c>
      <c r="M45" s="30">
        <v>63</v>
      </c>
      <c r="N45" s="30"/>
      <c r="O45" s="30"/>
      <c r="P45" s="30"/>
    </row>
    <row r="46" spans="1:16" s="1" customFormat="1" ht="12" customHeight="1" x14ac:dyDescent="0.3">
      <c r="A46" s="93"/>
      <c r="B46" s="13" t="s">
        <v>82</v>
      </c>
      <c r="C46" s="14" t="s">
        <v>83</v>
      </c>
      <c r="D46" s="15" t="s">
        <v>84</v>
      </c>
      <c r="E46" s="97"/>
      <c r="F46" s="96"/>
      <c r="G46" s="92"/>
      <c r="H46" s="97"/>
      <c r="I46" s="104"/>
      <c r="J46" s="92"/>
      <c r="M46" s="30">
        <v>64</v>
      </c>
      <c r="N46" s="30"/>
      <c r="O46" s="30"/>
      <c r="P46" s="30"/>
    </row>
    <row r="47" spans="1:16" s="1" customFormat="1" ht="12" customHeight="1" x14ac:dyDescent="0.3">
      <c r="A47" s="84">
        <v>18</v>
      </c>
      <c r="B47" s="16" t="s">
        <v>85</v>
      </c>
      <c r="C47" s="86" t="s">
        <v>86</v>
      </c>
      <c r="D47" s="18" t="s">
        <v>87</v>
      </c>
      <c r="E47" s="90" t="s">
        <v>229</v>
      </c>
      <c r="F47" s="80">
        <v>1</v>
      </c>
      <c r="G47" s="105"/>
      <c r="H47" s="90" t="s">
        <v>242</v>
      </c>
      <c r="I47" s="103"/>
      <c r="J47" s="82">
        <v>2</v>
      </c>
      <c r="M47" s="30">
        <v>65</v>
      </c>
      <c r="N47" s="30"/>
      <c r="O47" s="30"/>
      <c r="P47" s="30"/>
    </row>
    <row r="48" spans="1:16" s="1" customFormat="1" ht="12" customHeight="1" x14ac:dyDescent="0.3">
      <c r="A48" s="85"/>
      <c r="B48" s="19" t="s">
        <v>88</v>
      </c>
      <c r="C48" s="87"/>
      <c r="D48" s="21" t="s">
        <v>89</v>
      </c>
      <c r="E48" s="91"/>
      <c r="F48" s="81"/>
      <c r="G48" s="106"/>
      <c r="H48" s="91"/>
      <c r="I48" s="107"/>
      <c r="J48" s="83"/>
      <c r="M48" s="30">
        <v>66</v>
      </c>
      <c r="N48" s="30"/>
      <c r="O48" s="30"/>
      <c r="P48" s="30"/>
    </row>
    <row r="49" spans="1:16" s="1" customFormat="1" ht="7.2" customHeight="1" x14ac:dyDescent="0.3">
      <c r="A49" s="17"/>
      <c r="B49" s="17"/>
      <c r="C49" s="17"/>
      <c r="D49" s="17"/>
      <c r="E49" s="22"/>
      <c r="F49" s="22"/>
      <c r="G49" s="22"/>
      <c r="H49" s="22"/>
      <c r="I49" s="22"/>
      <c r="J49" s="22"/>
      <c r="M49" s="30">
        <v>67</v>
      </c>
    </row>
    <row r="50" spans="1:16" s="1" customFormat="1" ht="12" customHeight="1" x14ac:dyDescent="0.3">
      <c r="A50" s="2">
        <v>7</v>
      </c>
      <c r="B50" s="3" t="s">
        <v>1</v>
      </c>
      <c r="C50" s="4" t="s">
        <v>2</v>
      </c>
      <c r="D50" s="5" t="s">
        <v>3</v>
      </c>
      <c r="E50" s="38">
        <v>19</v>
      </c>
      <c r="F50" s="6">
        <v>20</v>
      </c>
      <c r="G50" s="7">
        <v>21</v>
      </c>
      <c r="H50" s="38" t="s">
        <v>4</v>
      </c>
      <c r="I50" s="6" t="s">
        <v>5</v>
      </c>
      <c r="J50" s="7" t="s">
        <v>6</v>
      </c>
      <c r="M50" s="30">
        <v>70</v>
      </c>
    </row>
    <row r="51" spans="1:16" s="1" customFormat="1" ht="12" customHeight="1" x14ac:dyDescent="0.3">
      <c r="A51" s="84">
        <v>19</v>
      </c>
      <c r="B51" s="9" t="s">
        <v>90</v>
      </c>
      <c r="C51" s="10" t="s">
        <v>37</v>
      </c>
      <c r="D51" s="11" t="s">
        <v>91</v>
      </c>
      <c r="E51" s="109"/>
      <c r="F51" s="80">
        <v>1</v>
      </c>
      <c r="G51" s="82">
        <v>3</v>
      </c>
      <c r="H51" s="98" t="s">
        <v>240</v>
      </c>
      <c r="I51" s="103"/>
      <c r="J51" s="82">
        <v>3</v>
      </c>
      <c r="M51" s="30">
        <v>71</v>
      </c>
      <c r="N51" s="31" t="str">
        <f t="shared" ref="N51" si="30">IF(J51=1,B51,IF(J53=1,B53,IF(J55=1,B55,"")))</f>
        <v>野間　智美</v>
      </c>
      <c r="O51" s="31" t="str">
        <f t="shared" ref="O51" si="31">IF(J51=1,C51,IF(J53=1,C53,IF(J55=1,C55,"")))</f>
        <v>福岡</v>
      </c>
      <c r="P51" s="31" t="str">
        <f t="shared" ref="P51" si="32">IF(J51=1,D51,IF(J53=1,D53,IF(J55=1,D55,"")))</f>
        <v>男塾</v>
      </c>
    </row>
    <row r="52" spans="1:16" s="1" customFormat="1" ht="12" customHeight="1" x14ac:dyDescent="0.3">
      <c r="A52" s="93"/>
      <c r="B52" s="13" t="s">
        <v>92</v>
      </c>
      <c r="C52" s="14" t="s">
        <v>93</v>
      </c>
      <c r="D52" s="15" t="s">
        <v>54</v>
      </c>
      <c r="E52" s="110"/>
      <c r="F52" s="95"/>
      <c r="G52" s="92"/>
      <c r="H52" s="99"/>
      <c r="I52" s="104"/>
      <c r="J52" s="92"/>
      <c r="M52" s="30">
        <v>72</v>
      </c>
      <c r="N52" s="31" t="str">
        <f t="shared" ref="N52" si="33">IF(J51=1,B52,IF(J53=1,B54,IF(J55=1,B56,"")))</f>
        <v>與田　賢作</v>
      </c>
      <c r="O52" s="31">
        <f t="shared" ref="O52" si="34">IF(J51=1,C52,IF(J53=1,C54,IF(J55=1,C56,"")))</f>
        <v>0</v>
      </c>
      <c r="P52" s="31">
        <f t="shared" ref="P52" si="35">IF(J51=1,D52,IF(J53=1,D54,IF(J55=1,D56,"")))</f>
        <v>0</v>
      </c>
    </row>
    <row r="53" spans="1:16" s="1" customFormat="1" ht="12" customHeight="1" x14ac:dyDescent="0.3">
      <c r="A53" s="84">
        <v>20</v>
      </c>
      <c r="B53" s="9" t="s">
        <v>94</v>
      </c>
      <c r="C53" s="86" t="s">
        <v>95</v>
      </c>
      <c r="D53" s="100" t="s">
        <v>96</v>
      </c>
      <c r="E53" s="90" t="s">
        <v>229</v>
      </c>
      <c r="F53" s="88"/>
      <c r="G53" s="82" t="s">
        <v>229</v>
      </c>
      <c r="H53" s="90" t="s">
        <v>241</v>
      </c>
      <c r="I53" s="103"/>
      <c r="J53" s="82">
        <v>1</v>
      </c>
      <c r="M53" s="30">
        <v>73</v>
      </c>
      <c r="N53" s="30"/>
      <c r="O53" s="30"/>
      <c r="P53" s="30"/>
    </row>
    <row r="54" spans="1:16" s="1" customFormat="1" ht="12" customHeight="1" x14ac:dyDescent="0.3">
      <c r="A54" s="93"/>
      <c r="B54" s="13" t="s">
        <v>97</v>
      </c>
      <c r="C54" s="94"/>
      <c r="D54" s="101"/>
      <c r="E54" s="97"/>
      <c r="F54" s="96"/>
      <c r="G54" s="92"/>
      <c r="H54" s="97"/>
      <c r="I54" s="104"/>
      <c r="J54" s="92"/>
      <c r="M54" s="30">
        <v>74</v>
      </c>
      <c r="N54" s="30"/>
      <c r="O54" s="30"/>
      <c r="P54" s="30"/>
    </row>
    <row r="55" spans="1:16" s="1" customFormat="1" ht="12" customHeight="1" x14ac:dyDescent="0.3">
      <c r="A55" s="84">
        <v>21</v>
      </c>
      <c r="B55" s="16" t="s">
        <v>98</v>
      </c>
      <c r="C55" s="86" t="s">
        <v>14</v>
      </c>
      <c r="D55" s="18" t="s">
        <v>61</v>
      </c>
      <c r="E55" s="90" t="s">
        <v>229</v>
      </c>
      <c r="F55" s="80">
        <v>3</v>
      </c>
      <c r="G55" s="105"/>
      <c r="H55" s="90" t="s">
        <v>242</v>
      </c>
      <c r="I55" s="103"/>
      <c r="J55" s="82">
        <v>2</v>
      </c>
      <c r="M55" s="30">
        <v>75</v>
      </c>
      <c r="N55" s="30"/>
      <c r="O55" s="30"/>
      <c r="P55" s="30"/>
    </row>
    <row r="56" spans="1:16" s="1" customFormat="1" ht="12" customHeight="1" x14ac:dyDescent="0.3">
      <c r="A56" s="85"/>
      <c r="B56" s="19" t="s">
        <v>99</v>
      </c>
      <c r="C56" s="87"/>
      <c r="D56" s="21" t="s">
        <v>31</v>
      </c>
      <c r="E56" s="91"/>
      <c r="F56" s="81"/>
      <c r="G56" s="106"/>
      <c r="H56" s="91"/>
      <c r="I56" s="107"/>
      <c r="J56" s="83"/>
      <c r="M56" s="30">
        <v>76</v>
      </c>
      <c r="N56" s="30"/>
      <c r="O56" s="30"/>
      <c r="P56" s="30"/>
    </row>
    <row r="57" spans="1:16" s="1" customFormat="1" ht="7.2" customHeight="1" x14ac:dyDescent="0.3">
      <c r="A57" s="17"/>
      <c r="B57" s="17"/>
      <c r="C57" s="17"/>
      <c r="D57" s="17"/>
      <c r="E57" s="22"/>
      <c r="F57" s="22"/>
      <c r="G57" s="22"/>
      <c r="H57" s="22"/>
      <c r="I57" s="22"/>
      <c r="J57" s="22"/>
      <c r="M57" s="30">
        <v>77</v>
      </c>
    </row>
    <row r="58" spans="1:16" s="1" customFormat="1" ht="12" customHeight="1" x14ac:dyDescent="0.3">
      <c r="A58" s="2">
        <v>8</v>
      </c>
      <c r="B58" s="3" t="s">
        <v>1</v>
      </c>
      <c r="C58" s="4" t="s">
        <v>2</v>
      </c>
      <c r="D58" s="5" t="s">
        <v>3</v>
      </c>
      <c r="E58" s="38">
        <v>22</v>
      </c>
      <c r="F58" s="6">
        <v>23</v>
      </c>
      <c r="G58" s="7">
        <v>24</v>
      </c>
      <c r="H58" s="38" t="s">
        <v>4</v>
      </c>
      <c r="I58" s="6" t="s">
        <v>5</v>
      </c>
      <c r="J58" s="7" t="s">
        <v>6</v>
      </c>
      <c r="M58" s="30">
        <v>80</v>
      </c>
    </row>
    <row r="59" spans="1:16" s="1" customFormat="1" ht="12" customHeight="1" x14ac:dyDescent="0.3">
      <c r="A59" s="84">
        <v>22</v>
      </c>
      <c r="B59" s="9" t="s">
        <v>100</v>
      </c>
      <c r="C59" s="86" t="s">
        <v>101</v>
      </c>
      <c r="D59" s="11" t="s">
        <v>102</v>
      </c>
      <c r="E59" s="109"/>
      <c r="F59" s="80" t="s">
        <v>229</v>
      </c>
      <c r="G59" s="82" t="s">
        <v>229</v>
      </c>
      <c r="H59" s="98" t="s">
        <v>240</v>
      </c>
      <c r="I59" s="103"/>
      <c r="J59" s="82">
        <v>1</v>
      </c>
      <c r="M59" s="30">
        <v>81</v>
      </c>
      <c r="N59" s="31" t="str">
        <f t="shared" ref="N59" si="36">IF(J59=1,B59,IF(J61=1,B61,IF(J63=1,B63,"")))</f>
        <v>吉國　公人</v>
      </c>
      <c r="O59" s="31" t="str">
        <f t="shared" ref="O59" si="37">IF(J59=1,C59,IF(J61=1,C61,IF(J63=1,C63,"")))</f>
        <v>山口</v>
      </c>
      <c r="P59" s="31" t="str">
        <f t="shared" ref="P59" si="38">IF(J59=1,D59,IF(J61=1,D61,IF(J63=1,D63,"")))</f>
        <v>山口教員クラブ</v>
      </c>
    </row>
    <row r="60" spans="1:16" s="1" customFormat="1" ht="12" customHeight="1" x14ac:dyDescent="0.3">
      <c r="A60" s="93"/>
      <c r="B60" s="13" t="s">
        <v>103</v>
      </c>
      <c r="C60" s="94"/>
      <c r="D60" s="15" t="s">
        <v>104</v>
      </c>
      <c r="E60" s="110"/>
      <c r="F60" s="95"/>
      <c r="G60" s="92"/>
      <c r="H60" s="99"/>
      <c r="I60" s="104"/>
      <c r="J60" s="92"/>
      <c r="M60" s="30">
        <v>82</v>
      </c>
      <c r="N60" s="31" t="str">
        <f t="shared" ref="N60" si="39">IF(J59=1,B60,IF(J61=1,B62,IF(J63=1,B64,"")))</f>
        <v>福原　裕江</v>
      </c>
      <c r="O60" s="31">
        <f t="shared" ref="O60" si="40">IF(J59=1,C60,IF(J61=1,C62,IF(J63=1,C64,"")))</f>
        <v>0</v>
      </c>
      <c r="P60" s="31" t="str">
        <f t="shared" ref="P60" si="41">IF(J59=1,D60,IF(J61=1,D62,IF(J63=1,D64,"")))</f>
        <v>徳山クラブ</v>
      </c>
    </row>
    <row r="61" spans="1:16" s="1" customFormat="1" ht="12" customHeight="1" x14ac:dyDescent="0.3">
      <c r="A61" s="84">
        <v>23</v>
      </c>
      <c r="B61" s="9" t="s">
        <v>203</v>
      </c>
      <c r="C61" s="86" t="s">
        <v>105</v>
      </c>
      <c r="D61" s="100" t="s">
        <v>106</v>
      </c>
      <c r="E61" s="90">
        <v>0</v>
      </c>
      <c r="F61" s="88"/>
      <c r="G61" s="82">
        <v>1</v>
      </c>
      <c r="H61" s="90" t="s">
        <v>241</v>
      </c>
      <c r="I61" s="103"/>
      <c r="J61" s="82">
        <v>3</v>
      </c>
      <c r="M61" s="30">
        <v>83</v>
      </c>
      <c r="N61" s="30"/>
      <c r="O61" s="30"/>
      <c r="P61" s="30"/>
    </row>
    <row r="62" spans="1:16" s="1" customFormat="1" ht="12" customHeight="1" x14ac:dyDescent="0.3">
      <c r="A62" s="93"/>
      <c r="B62" s="29" t="s">
        <v>204</v>
      </c>
      <c r="C62" s="94"/>
      <c r="D62" s="101"/>
      <c r="E62" s="97"/>
      <c r="F62" s="96"/>
      <c r="G62" s="92"/>
      <c r="H62" s="97"/>
      <c r="I62" s="104"/>
      <c r="J62" s="92"/>
      <c r="M62" s="30">
        <v>84</v>
      </c>
      <c r="N62" s="30"/>
      <c r="O62" s="30"/>
      <c r="P62" s="30"/>
    </row>
    <row r="63" spans="1:16" s="1" customFormat="1" ht="12" customHeight="1" x14ac:dyDescent="0.3">
      <c r="A63" s="84">
        <v>24</v>
      </c>
      <c r="B63" s="16" t="s">
        <v>108</v>
      </c>
      <c r="C63" s="17" t="s">
        <v>56</v>
      </c>
      <c r="D63" s="18" t="s">
        <v>109</v>
      </c>
      <c r="E63" s="90">
        <v>3</v>
      </c>
      <c r="F63" s="80" t="s">
        <v>229</v>
      </c>
      <c r="G63" s="105"/>
      <c r="H63" s="90" t="s">
        <v>242</v>
      </c>
      <c r="I63" s="103"/>
      <c r="J63" s="82">
        <v>2</v>
      </c>
      <c r="M63" s="30">
        <v>85</v>
      </c>
      <c r="N63" s="30"/>
      <c r="O63" s="30"/>
      <c r="P63" s="30"/>
    </row>
    <row r="64" spans="1:16" s="1" customFormat="1" ht="12" customHeight="1" x14ac:dyDescent="0.3">
      <c r="A64" s="85"/>
      <c r="B64" s="19" t="s">
        <v>110</v>
      </c>
      <c r="C64" s="20" t="s">
        <v>111</v>
      </c>
      <c r="D64" s="21" t="s">
        <v>112</v>
      </c>
      <c r="E64" s="91"/>
      <c r="F64" s="81"/>
      <c r="G64" s="106"/>
      <c r="H64" s="91"/>
      <c r="I64" s="107"/>
      <c r="J64" s="83"/>
      <c r="M64" s="30">
        <v>86</v>
      </c>
      <c r="N64" s="30"/>
      <c r="O64" s="30"/>
      <c r="P64" s="30"/>
    </row>
    <row r="65" spans="1:16" s="1" customFormat="1" x14ac:dyDescent="0.3">
      <c r="A65" s="17"/>
      <c r="B65" s="24"/>
      <c r="C65" s="24"/>
      <c r="D65" s="25"/>
      <c r="E65" s="26"/>
      <c r="F65" s="26"/>
      <c r="G65" s="26"/>
      <c r="H65" s="26"/>
      <c r="I65" s="26"/>
      <c r="J65" s="26"/>
      <c r="M65" s="30"/>
    </row>
    <row r="66" spans="1:16" s="1" customFormat="1" ht="19.2" customHeight="1" x14ac:dyDescent="0.3">
      <c r="A66" s="108" t="s">
        <v>113</v>
      </c>
      <c r="B66" s="108"/>
      <c r="C66" s="108"/>
      <c r="D66" s="108"/>
      <c r="E66" s="108"/>
      <c r="F66" s="108"/>
      <c r="G66" s="108"/>
      <c r="H66" s="108"/>
      <c r="I66" s="108"/>
      <c r="J66" s="108"/>
      <c r="M66" s="30"/>
    </row>
    <row r="67" spans="1:16" s="1" customFormat="1" ht="12" customHeight="1" x14ac:dyDescent="0.3">
      <c r="A67" s="2">
        <v>9</v>
      </c>
      <c r="B67" s="3" t="s">
        <v>1</v>
      </c>
      <c r="C67" s="4" t="s">
        <v>2</v>
      </c>
      <c r="D67" s="5" t="s">
        <v>3</v>
      </c>
      <c r="E67" s="38">
        <v>25</v>
      </c>
      <c r="F67" s="6">
        <v>26</v>
      </c>
      <c r="G67" s="7">
        <v>27</v>
      </c>
      <c r="H67" s="38" t="s">
        <v>4</v>
      </c>
      <c r="I67" s="6" t="s">
        <v>5</v>
      </c>
      <c r="J67" s="7" t="s">
        <v>6</v>
      </c>
      <c r="M67" s="30">
        <v>90</v>
      </c>
    </row>
    <row r="68" spans="1:16" s="1" customFormat="1" ht="12" customHeight="1" x14ac:dyDescent="0.3">
      <c r="A68" s="84">
        <v>25</v>
      </c>
      <c r="B68" s="9" t="s">
        <v>114</v>
      </c>
      <c r="C68" s="86" t="s">
        <v>86</v>
      </c>
      <c r="D68" s="11" t="s">
        <v>115</v>
      </c>
      <c r="E68" s="109"/>
      <c r="F68" s="80" t="s">
        <v>229</v>
      </c>
      <c r="G68" s="82" t="s">
        <v>229</v>
      </c>
      <c r="H68" s="98" t="s">
        <v>240</v>
      </c>
      <c r="I68" s="103"/>
      <c r="J68" s="82">
        <v>1</v>
      </c>
      <c r="M68" s="30">
        <v>91</v>
      </c>
      <c r="N68" s="31" t="str">
        <f t="shared" ref="N68" si="42">IF(J68=1,B68,IF(J70=1,B70,IF(J72=1,B72,"")))</f>
        <v>三好　朋美</v>
      </c>
      <c r="O68" s="31" t="str">
        <f t="shared" ref="O68" si="43">IF(J68=1,C68,IF(J70=1,C70,IF(J72=1,C72,"")))</f>
        <v>愛媛</v>
      </c>
      <c r="P68" s="31" t="str">
        <f t="shared" ref="P68" si="44">IF(J68=1,D68,IF(J70=1,D70,IF(J72=1,D72,"")))</f>
        <v>若葉クラブ</v>
      </c>
    </row>
    <row r="69" spans="1:16" s="1" customFormat="1" ht="12" customHeight="1" x14ac:dyDescent="0.3">
      <c r="A69" s="93"/>
      <c r="B69" s="13" t="s">
        <v>116</v>
      </c>
      <c r="C69" s="94"/>
      <c r="D69" s="15" t="s">
        <v>117</v>
      </c>
      <c r="E69" s="110"/>
      <c r="F69" s="95"/>
      <c r="G69" s="92"/>
      <c r="H69" s="99"/>
      <c r="I69" s="104"/>
      <c r="J69" s="92"/>
      <c r="M69" s="30">
        <v>92</v>
      </c>
      <c r="N69" s="31" t="str">
        <f t="shared" ref="N69" si="45">IF(J68=1,B69,IF(J70=1,B71,IF(J72=1,B73,"")))</f>
        <v>立田　康明</v>
      </c>
      <c r="O69" s="31">
        <f t="shared" ref="O69" si="46">IF(J68=1,C69,IF(J70=1,C71,IF(J72=1,C73,"")))</f>
        <v>0</v>
      </c>
      <c r="P69" s="31" t="str">
        <f t="shared" ref="P69" si="47">IF(J68=1,D69,IF(J70=1,D71,IF(J72=1,D73,"")))</f>
        <v>愛媛にぎたつクラブ</v>
      </c>
    </row>
    <row r="70" spans="1:16" s="1" customFormat="1" ht="12" customHeight="1" x14ac:dyDescent="0.3">
      <c r="A70" s="84">
        <v>26</v>
      </c>
      <c r="B70" s="9" t="s">
        <v>118</v>
      </c>
      <c r="C70" s="86" t="s">
        <v>14</v>
      </c>
      <c r="D70" s="11" t="s">
        <v>61</v>
      </c>
      <c r="E70" s="90">
        <v>3</v>
      </c>
      <c r="F70" s="88"/>
      <c r="G70" s="82" t="s">
        <v>229</v>
      </c>
      <c r="H70" s="90" t="s">
        <v>241</v>
      </c>
      <c r="I70" s="103"/>
      <c r="J70" s="82">
        <v>2</v>
      </c>
      <c r="M70" s="30">
        <v>93</v>
      </c>
      <c r="N70" s="30"/>
      <c r="O70" s="30"/>
      <c r="P70" s="30"/>
    </row>
    <row r="71" spans="1:16" s="1" customFormat="1" ht="12" customHeight="1" x14ac:dyDescent="0.3">
      <c r="A71" s="93"/>
      <c r="B71" s="13" t="s">
        <v>119</v>
      </c>
      <c r="C71" s="94"/>
      <c r="D71" s="15" t="s">
        <v>15</v>
      </c>
      <c r="E71" s="97"/>
      <c r="F71" s="96"/>
      <c r="G71" s="92"/>
      <c r="H71" s="97"/>
      <c r="I71" s="104"/>
      <c r="J71" s="92"/>
      <c r="M71" s="30">
        <v>94</v>
      </c>
      <c r="N71" s="30"/>
      <c r="O71" s="30"/>
      <c r="P71" s="30"/>
    </row>
    <row r="72" spans="1:16" s="1" customFormat="1" ht="12" customHeight="1" x14ac:dyDescent="0.3">
      <c r="A72" s="84">
        <v>27</v>
      </c>
      <c r="B72" s="16" t="s">
        <v>120</v>
      </c>
      <c r="C72" s="17" t="s">
        <v>8</v>
      </c>
      <c r="D72" s="18" t="s">
        <v>121</v>
      </c>
      <c r="E72" s="90">
        <v>1</v>
      </c>
      <c r="F72" s="80">
        <v>0</v>
      </c>
      <c r="G72" s="105"/>
      <c r="H72" s="90" t="s">
        <v>242</v>
      </c>
      <c r="I72" s="103"/>
      <c r="J72" s="82">
        <v>3</v>
      </c>
      <c r="M72" s="30">
        <v>95</v>
      </c>
      <c r="N72" s="30"/>
      <c r="O72" s="30"/>
      <c r="P72" s="30"/>
    </row>
    <row r="73" spans="1:16" s="1" customFormat="1" ht="12" customHeight="1" x14ac:dyDescent="0.3">
      <c r="A73" s="85"/>
      <c r="B73" s="19" t="s">
        <v>122</v>
      </c>
      <c r="C73" s="20" t="s">
        <v>123</v>
      </c>
      <c r="D73" s="21" t="s">
        <v>21</v>
      </c>
      <c r="E73" s="91"/>
      <c r="F73" s="81"/>
      <c r="G73" s="106"/>
      <c r="H73" s="91"/>
      <c r="I73" s="107"/>
      <c r="J73" s="83"/>
      <c r="M73" s="30">
        <v>96</v>
      </c>
      <c r="N73" s="30"/>
      <c r="O73" s="30"/>
      <c r="P73" s="30"/>
    </row>
    <row r="74" spans="1:16" s="1" customFormat="1" ht="7.2" customHeight="1" x14ac:dyDescent="0.3">
      <c r="A74" s="17"/>
      <c r="B74" s="17"/>
      <c r="C74" s="17"/>
      <c r="D74" s="17"/>
      <c r="E74" s="22"/>
      <c r="F74" s="22"/>
      <c r="G74" s="22"/>
      <c r="H74" s="22"/>
      <c r="I74" s="22"/>
      <c r="J74" s="22"/>
      <c r="M74" s="30">
        <v>97</v>
      </c>
    </row>
    <row r="75" spans="1:16" s="1" customFormat="1" ht="12" customHeight="1" x14ac:dyDescent="0.3">
      <c r="A75" s="2">
        <v>10</v>
      </c>
      <c r="B75" s="3" t="s">
        <v>1</v>
      </c>
      <c r="C75" s="4" t="s">
        <v>2</v>
      </c>
      <c r="D75" s="5" t="s">
        <v>3</v>
      </c>
      <c r="E75" s="6">
        <v>28</v>
      </c>
      <c r="F75" s="6">
        <v>29</v>
      </c>
      <c r="G75" s="6">
        <v>30</v>
      </c>
      <c r="H75" s="38" t="s">
        <v>4</v>
      </c>
      <c r="I75" s="6" t="s">
        <v>5</v>
      </c>
      <c r="J75" s="7" t="s">
        <v>6</v>
      </c>
      <c r="M75" s="30">
        <v>100</v>
      </c>
    </row>
    <row r="76" spans="1:16" s="1" customFormat="1" ht="12" customHeight="1" x14ac:dyDescent="0.3">
      <c r="A76" s="84">
        <v>28</v>
      </c>
      <c r="B76" s="9" t="s">
        <v>124</v>
      </c>
      <c r="C76" s="10" t="s">
        <v>125</v>
      </c>
      <c r="D76" s="11" t="s">
        <v>126</v>
      </c>
      <c r="E76" s="88"/>
      <c r="F76" s="80" t="s">
        <v>229</v>
      </c>
      <c r="G76" s="80" t="s">
        <v>229</v>
      </c>
      <c r="H76" s="98" t="s">
        <v>240</v>
      </c>
      <c r="I76" s="80"/>
      <c r="J76" s="82">
        <v>1</v>
      </c>
      <c r="M76" s="30">
        <v>101</v>
      </c>
      <c r="N76" s="31" t="str">
        <f t="shared" ref="N76" si="48">IF(J76=1,B76,IF(J78=1,B78,IF(J80=1,B80,"")))</f>
        <v>山道　俊介</v>
      </c>
      <c r="O76" s="31" t="str">
        <f t="shared" ref="O76" si="49">IF(J76=1,C76,IF(J78=1,C78,IF(J80=1,C80,"")))</f>
        <v>熊本</v>
      </c>
      <c r="P76" s="31" t="str">
        <f t="shared" ref="P76" si="50">IF(J76=1,D76,IF(J78=1,D78,IF(J80=1,D80,"")))</f>
        <v>煌</v>
      </c>
    </row>
    <row r="77" spans="1:16" s="1" customFormat="1" ht="12" customHeight="1" x14ac:dyDescent="0.3">
      <c r="A77" s="93"/>
      <c r="B77" s="13" t="s">
        <v>127</v>
      </c>
      <c r="C77" s="14" t="s">
        <v>17</v>
      </c>
      <c r="D77" s="15" t="s">
        <v>128</v>
      </c>
      <c r="E77" s="96"/>
      <c r="F77" s="95"/>
      <c r="G77" s="95"/>
      <c r="H77" s="99"/>
      <c r="I77" s="95"/>
      <c r="J77" s="92"/>
      <c r="M77" s="30">
        <v>102</v>
      </c>
      <c r="N77" s="31" t="str">
        <f t="shared" ref="N77" si="51">IF(J76=1,B77,IF(J78=1,B79,IF(J80=1,B81,"")))</f>
        <v>矢野 さやか</v>
      </c>
      <c r="O77" s="31" t="str">
        <f t="shared" ref="O77" si="52">IF(J76=1,C77,IF(J78=1,C79,IF(J80=1,C81,"")))</f>
        <v>福岡</v>
      </c>
      <c r="P77" s="31" t="str">
        <f t="shared" ref="P77" si="53">IF(J76=1,D77,IF(J78=1,D79,IF(J80=1,D81,"")))</f>
        <v>久留米クラブ</v>
      </c>
    </row>
    <row r="78" spans="1:16" s="1" customFormat="1" ht="12" customHeight="1" x14ac:dyDescent="0.3">
      <c r="A78" s="84">
        <v>29</v>
      </c>
      <c r="B78" s="9" t="s">
        <v>129</v>
      </c>
      <c r="C78" s="86" t="s">
        <v>56</v>
      </c>
      <c r="D78" s="11" t="s">
        <v>130</v>
      </c>
      <c r="E78" s="80">
        <v>2</v>
      </c>
      <c r="F78" s="88"/>
      <c r="G78" s="80" t="s">
        <v>229</v>
      </c>
      <c r="H78" s="90" t="s">
        <v>241</v>
      </c>
      <c r="I78" s="80"/>
      <c r="J78" s="82">
        <v>2</v>
      </c>
      <c r="M78" s="30">
        <v>103</v>
      </c>
      <c r="N78" s="30"/>
      <c r="O78" s="30"/>
      <c r="P78" s="30"/>
    </row>
    <row r="79" spans="1:16" s="1" customFormat="1" ht="12" customHeight="1" x14ac:dyDescent="0.3">
      <c r="A79" s="93"/>
      <c r="B79" s="13" t="s">
        <v>131</v>
      </c>
      <c r="C79" s="94"/>
      <c r="D79" s="15" t="s">
        <v>132</v>
      </c>
      <c r="E79" s="95"/>
      <c r="F79" s="96"/>
      <c r="G79" s="95"/>
      <c r="H79" s="97"/>
      <c r="I79" s="95"/>
      <c r="J79" s="92"/>
      <c r="M79" s="30">
        <v>104</v>
      </c>
      <c r="N79" s="30"/>
      <c r="O79" s="30"/>
      <c r="P79" s="30"/>
    </row>
    <row r="80" spans="1:16" s="1" customFormat="1" ht="12" customHeight="1" x14ac:dyDescent="0.3">
      <c r="A80" s="84">
        <v>30</v>
      </c>
      <c r="B80" s="16" t="s">
        <v>133</v>
      </c>
      <c r="C80" s="86" t="s">
        <v>46</v>
      </c>
      <c r="D80" s="18" t="s">
        <v>134</v>
      </c>
      <c r="E80" s="80">
        <v>0</v>
      </c>
      <c r="F80" s="80">
        <v>3</v>
      </c>
      <c r="G80" s="88"/>
      <c r="H80" s="90" t="s">
        <v>242</v>
      </c>
      <c r="I80" s="80"/>
      <c r="J80" s="82">
        <v>3</v>
      </c>
      <c r="M80" s="30">
        <v>105</v>
      </c>
      <c r="N80" s="30"/>
      <c r="O80" s="30"/>
      <c r="P80" s="30"/>
    </row>
    <row r="81" spans="1:16" s="1" customFormat="1" ht="12" customHeight="1" x14ac:dyDescent="0.3">
      <c r="A81" s="85"/>
      <c r="B81" s="19" t="s">
        <v>135</v>
      </c>
      <c r="C81" s="87"/>
      <c r="D81" s="21" t="s">
        <v>136</v>
      </c>
      <c r="E81" s="81"/>
      <c r="F81" s="81"/>
      <c r="G81" s="89"/>
      <c r="H81" s="91"/>
      <c r="I81" s="81"/>
      <c r="J81" s="83"/>
      <c r="M81" s="30">
        <v>106</v>
      </c>
      <c r="N81" s="30"/>
      <c r="O81" s="30"/>
      <c r="P81" s="30"/>
    </row>
    <row r="82" spans="1:16" s="1" customFormat="1" ht="7.2" customHeight="1" x14ac:dyDescent="0.3">
      <c r="A82" s="17"/>
      <c r="B82" s="17"/>
      <c r="C82" s="17"/>
      <c r="D82" s="17"/>
      <c r="E82" s="22"/>
      <c r="F82" s="22"/>
      <c r="G82" s="22"/>
      <c r="H82" s="22"/>
      <c r="I82" s="22"/>
      <c r="J82" s="22"/>
      <c r="M82" s="30">
        <v>107</v>
      </c>
    </row>
    <row r="83" spans="1:16" s="1" customFormat="1" ht="12" customHeight="1" x14ac:dyDescent="0.3">
      <c r="A83" s="2">
        <v>11</v>
      </c>
      <c r="B83" s="3" t="s">
        <v>1</v>
      </c>
      <c r="C83" s="4" t="s">
        <v>2</v>
      </c>
      <c r="D83" s="5" t="s">
        <v>3</v>
      </c>
      <c r="E83" s="6">
        <v>31</v>
      </c>
      <c r="F83" s="6">
        <v>32</v>
      </c>
      <c r="G83" s="6">
        <v>33</v>
      </c>
      <c r="H83" s="38" t="s">
        <v>4</v>
      </c>
      <c r="I83" s="6" t="s">
        <v>5</v>
      </c>
      <c r="J83" s="7" t="s">
        <v>6</v>
      </c>
      <c r="M83" s="30">
        <v>110</v>
      </c>
    </row>
    <row r="84" spans="1:16" s="1" customFormat="1" ht="12" customHeight="1" x14ac:dyDescent="0.3">
      <c r="A84" s="84">
        <v>31</v>
      </c>
      <c r="B84" s="9" t="s">
        <v>137</v>
      </c>
      <c r="C84" s="10" t="s">
        <v>33</v>
      </c>
      <c r="D84" s="11" t="s">
        <v>138</v>
      </c>
      <c r="E84" s="88"/>
      <c r="F84" s="80" t="s">
        <v>229</v>
      </c>
      <c r="G84" s="80" t="s">
        <v>229</v>
      </c>
      <c r="H84" s="98" t="s">
        <v>240</v>
      </c>
      <c r="I84" s="80"/>
      <c r="J84" s="82">
        <v>1</v>
      </c>
      <c r="M84" s="30">
        <v>111</v>
      </c>
      <c r="N84" s="31" t="str">
        <f t="shared" ref="N84" si="54">IF(J84=1,B84,IF(J86=1,B86,IF(J88=1,B88,"")))</f>
        <v>古賀　崇史</v>
      </c>
      <c r="O84" s="31" t="str">
        <f t="shared" ref="O84" si="55">IF(J84=1,C84,IF(J86=1,C86,IF(J88=1,C88,"")))</f>
        <v>和歌山</v>
      </c>
      <c r="P84" s="31" t="str">
        <f t="shared" ref="P84" si="56">IF(J84=1,D84,IF(J86=1,D86,IF(J88=1,D88,"")))</f>
        <v>MONOLITH</v>
      </c>
    </row>
    <row r="85" spans="1:16" s="1" customFormat="1" ht="12" customHeight="1" x14ac:dyDescent="0.3">
      <c r="A85" s="93"/>
      <c r="B85" s="13" t="s">
        <v>139</v>
      </c>
      <c r="C85" s="14" t="s">
        <v>140</v>
      </c>
      <c r="D85" s="15" t="s">
        <v>141</v>
      </c>
      <c r="E85" s="96"/>
      <c r="F85" s="95"/>
      <c r="G85" s="95"/>
      <c r="H85" s="99"/>
      <c r="I85" s="95"/>
      <c r="J85" s="92"/>
      <c r="M85" s="30">
        <v>112</v>
      </c>
      <c r="N85" s="31" t="str">
        <f t="shared" ref="N85" si="57">IF(J84=1,B85,IF(J86=1,B87,IF(J88=1,B89,"")))</f>
        <v>山本　香織</v>
      </c>
      <c r="O85" s="31" t="str">
        <f t="shared" ref="O85" si="58">IF(J84=1,C85,IF(J86=1,C87,IF(J88=1,C89,"")))</f>
        <v>北海道</v>
      </c>
      <c r="P85" s="31" t="str">
        <f t="shared" ref="P85" si="59">IF(J84=1,D85,IF(J86=1,D87,IF(J88=1,D89,"")))</f>
        <v>SAKURA  STS</v>
      </c>
    </row>
    <row r="86" spans="1:16" s="1" customFormat="1" ht="12" customHeight="1" x14ac:dyDescent="0.3">
      <c r="A86" s="84">
        <v>32</v>
      </c>
      <c r="B86" s="9" t="s">
        <v>142</v>
      </c>
      <c r="C86" s="86" t="s">
        <v>51</v>
      </c>
      <c r="D86" s="11" t="s">
        <v>54</v>
      </c>
      <c r="E86" s="80">
        <v>0</v>
      </c>
      <c r="F86" s="88"/>
      <c r="G86" s="80">
        <v>1</v>
      </c>
      <c r="H86" s="90" t="s">
        <v>241</v>
      </c>
      <c r="I86" s="80"/>
      <c r="J86" s="82">
        <v>3</v>
      </c>
      <c r="M86" s="30">
        <v>113</v>
      </c>
      <c r="N86" s="30"/>
      <c r="O86" s="30"/>
      <c r="P86" s="30"/>
    </row>
    <row r="87" spans="1:16" s="1" customFormat="1" ht="12" customHeight="1" x14ac:dyDescent="0.3">
      <c r="A87" s="93"/>
      <c r="B87" s="13" t="s">
        <v>143</v>
      </c>
      <c r="C87" s="94"/>
      <c r="D87" s="15" t="s">
        <v>144</v>
      </c>
      <c r="E87" s="95"/>
      <c r="F87" s="96"/>
      <c r="G87" s="95"/>
      <c r="H87" s="97"/>
      <c r="I87" s="95"/>
      <c r="J87" s="92"/>
      <c r="M87" s="30">
        <v>114</v>
      </c>
      <c r="N87" s="30"/>
      <c r="O87" s="30"/>
      <c r="P87" s="30"/>
    </row>
    <row r="88" spans="1:16" s="1" customFormat="1" ht="12" customHeight="1" x14ac:dyDescent="0.3">
      <c r="A88" s="84">
        <v>33</v>
      </c>
      <c r="B88" s="16" t="s">
        <v>145</v>
      </c>
      <c r="C88" s="86" t="s">
        <v>14</v>
      </c>
      <c r="D88" s="18" t="s">
        <v>31</v>
      </c>
      <c r="E88" s="80">
        <v>2</v>
      </c>
      <c r="F88" s="80" t="s">
        <v>229</v>
      </c>
      <c r="G88" s="88"/>
      <c r="H88" s="90" t="s">
        <v>242</v>
      </c>
      <c r="I88" s="80"/>
      <c r="J88" s="82">
        <v>2</v>
      </c>
      <c r="M88" s="30">
        <v>115</v>
      </c>
      <c r="N88" s="30"/>
      <c r="O88" s="30"/>
      <c r="P88" s="30"/>
    </row>
    <row r="89" spans="1:16" s="1" customFormat="1" ht="12" customHeight="1" x14ac:dyDescent="0.3">
      <c r="A89" s="85"/>
      <c r="B89" s="19" t="s">
        <v>146</v>
      </c>
      <c r="C89" s="87"/>
      <c r="D89" s="21" t="s">
        <v>147</v>
      </c>
      <c r="E89" s="81"/>
      <c r="F89" s="81"/>
      <c r="G89" s="89"/>
      <c r="H89" s="91"/>
      <c r="I89" s="81"/>
      <c r="J89" s="83"/>
      <c r="M89" s="30">
        <v>116</v>
      </c>
      <c r="N89" s="30"/>
      <c r="O89" s="30"/>
      <c r="P89" s="30"/>
    </row>
    <row r="90" spans="1:16" s="1" customFormat="1" ht="7.2" customHeight="1" x14ac:dyDescent="0.3">
      <c r="A90" s="17"/>
      <c r="B90" s="17"/>
      <c r="C90" s="17"/>
      <c r="D90" s="17"/>
      <c r="E90" s="22"/>
      <c r="F90" s="22"/>
      <c r="G90" s="22"/>
      <c r="H90" s="22"/>
      <c r="I90" s="22"/>
      <c r="J90" s="22"/>
      <c r="M90" s="30">
        <v>117</v>
      </c>
    </row>
    <row r="91" spans="1:16" s="1" customFormat="1" ht="12" customHeight="1" x14ac:dyDescent="0.3">
      <c r="A91" s="2">
        <v>12</v>
      </c>
      <c r="B91" s="3" t="s">
        <v>1</v>
      </c>
      <c r="C91" s="4" t="s">
        <v>2</v>
      </c>
      <c r="D91" s="5" t="s">
        <v>3</v>
      </c>
      <c r="E91" s="6">
        <v>34</v>
      </c>
      <c r="F91" s="6">
        <v>35</v>
      </c>
      <c r="G91" s="6">
        <v>36</v>
      </c>
      <c r="H91" s="38" t="s">
        <v>4</v>
      </c>
      <c r="I91" s="6" t="s">
        <v>5</v>
      </c>
      <c r="J91" s="7" t="s">
        <v>6</v>
      </c>
      <c r="M91" s="30">
        <v>120</v>
      </c>
    </row>
    <row r="92" spans="1:16" s="1" customFormat="1" ht="12" customHeight="1" x14ac:dyDescent="0.3">
      <c r="A92" s="84">
        <v>34</v>
      </c>
      <c r="B92" s="9" t="s">
        <v>148</v>
      </c>
      <c r="C92" s="86" t="s">
        <v>149</v>
      </c>
      <c r="D92" s="100" t="s">
        <v>150</v>
      </c>
      <c r="E92" s="88"/>
      <c r="F92" s="80" t="s">
        <v>229</v>
      </c>
      <c r="G92" s="80">
        <v>3</v>
      </c>
      <c r="H92" s="98" t="s">
        <v>240</v>
      </c>
      <c r="I92" s="80" t="s">
        <v>238</v>
      </c>
      <c r="J92" s="82">
        <v>1</v>
      </c>
      <c r="M92" s="30">
        <v>121</v>
      </c>
      <c r="N92" s="31" t="str">
        <f t="shared" ref="N92" si="60">IF(J92=1,B92,IF(J94=1,B94,IF(J96=1,B96,"")))</f>
        <v>前澤　明恵</v>
      </c>
      <c r="O92" s="31" t="str">
        <f t="shared" ref="O92" si="61">IF(J92=1,C92,IF(J94=1,C94,IF(J96=1,C96,"")))</f>
        <v>埼玉</v>
      </c>
      <c r="P92" s="31" t="str">
        <f t="shared" ref="P92" si="62">IF(J92=1,D92,IF(J94=1,D94,IF(J96=1,D96,"")))</f>
        <v>狭山クラブ</v>
      </c>
    </row>
    <row r="93" spans="1:16" s="1" customFormat="1" ht="12" customHeight="1" x14ac:dyDescent="0.3">
      <c r="A93" s="93"/>
      <c r="B93" s="13" t="s">
        <v>151</v>
      </c>
      <c r="C93" s="94"/>
      <c r="D93" s="101"/>
      <c r="E93" s="96"/>
      <c r="F93" s="95"/>
      <c r="G93" s="95"/>
      <c r="H93" s="99"/>
      <c r="I93" s="95"/>
      <c r="J93" s="92"/>
      <c r="M93" s="30">
        <v>122</v>
      </c>
      <c r="N93" s="31" t="str">
        <f t="shared" ref="N93" si="63">IF(J92=1,B93,IF(J94=1,B95,IF(J96=1,B97,"")))</f>
        <v>斉藤　和貴</v>
      </c>
      <c r="O93" s="31">
        <f t="shared" ref="O93" si="64">IF(J92=1,C93,IF(J94=1,C95,IF(J96=1,C97,"")))</f>
        <v>0</v>
      </c>
      <c r="P93" s="31">
        <f t="shared" ref="P93" si="65">IF(J92=1,D93,IF(J94=1,D95,IF(J96=1,D97,"")))</f>
        <v>0</v>
      </c>
    </row>
    <row r="94" spans="1:16" s="1" customFormat="1" ht="12" customHeight="1" x14ac:dyDescent="0.3">
      <c r="A94" s="84">
        <v>35</v>
      </c>
      <c r="B94" s="9" t="s">
        <v>152</v>
      </c>
      <c r="C94" s="86" t="s">
        <v>37</v>
      </c>
      <c r="D94" s="11" t="s">
        <v>153</v>
      </c>
      <c r="E94" s="80">
        <v>1</v>
      </c>
      <c r="F94" s="88"/>
      <c r="G94" s="80" t="s">
        <v>229</v>
      </c>
      <c r="H94" s="90" t="s">
        <v>241</v>
      </c>
      <c r="I94" s="80" t="s">
        <v>239</v>
      </c>
      <c r="J94" s="82">
        <v>3</v>
      </c>
      <c r="M94" s="30">
        <v>123</v>
      </c>
      <c r="N94" s="30"/>
      <c r="O94" s="30"/>
      <c r="P94" s="30"/>
    </row>
    <row r="95" spans="1:16" s="1" customFormat="1" ht="12" customHeight="1" x14ac:dyDescent="0.3">
      <c r="A95" s="93"/>
      <c r="B95" s="13" t="s">
        <v>154</v>
      </c>
      <c r="C95" s="94"/>
      <c r="D95" s="15" t="s">
        <v>155</v>
      </c>
      <c r="E95" s="95"/>
      <c r="F95" s="96"/>
      <c r="G95" s="95"/>
      <c r="H95" s="97"/>
      <c r="I95" s="95"/>
      <c r="J95" s="92"/>
      <c r="M95" s="30">
        <v>124</v>
      </c>
      <c r="N95" s="30"/>
      <c r="O95" s="30"/>
      <c r="P95" s="30"/>
    </row>
    <row r="96" spans="1:16" s="1" customFormat="1" ht="12" customHeight="1" x14ac:dyDescent="0.3">
      <c r="A96" s="84">
        <v>36</v>
      </c>
      <c r="B96" s="16" t="s">
        <v>156</v>
      </c>
      <c r="C96" s="17" t="s">
        <v>157</v>
      </c>
      <c r="D96" s="18" t="s">
        <v>158</v>
      </c>
      <c r="E96" s="80" t="s">
        <v>229</v>
      </c>
      <c r="F96" s="80">
        <v>3</v>
      </c>
      <c r="G96" s="88"/>
      <c r="H96" s="90" t="s">
        <v>242</v>
      </c>
      <c r="I96" s="80">
        <v>0</v>
      </c>
      <c r="J96" s="82">
        <v>2</v>
      </c>
      <c r="M96" s="30">
        <v>125</v>
      </c>
      <c r="N96" s="30"/>
      <c r="O96" s="30"/>
      <c r="P96" s="30"/>
    </row>
    <row r="97" spans="1:16" s="1" customFormat="1" ht="12" customHeight="1" x14ac:dyDescent="0.3">
      <c r="A97" s="85"/>
      <c r="B97" s="19" t="s">
        <v>159</v>
      </c>
      <c r="C97" s="20" t="s">
        <v>160</v>
      </c>
      <c r="D97" s="21" t="s">
        <v>161</v>
      </c>
      <c r="E97" s="81"/>
      <c r="F97" s="81"/>
      <c r="G97" s="89"/>
      <c r="H97" s="91"/>
      <c r="I97" s="81"/>
      <c r="J97" s="83"/>
      <c r="M97" s="30">
        <v>126</v>
      </c>
      <c r="N97" s="30"/>
      <c r="O97" s="30"/>
      <c r="P97" s="30"/>
    </row>
    <row r="98" spans="1:16" s="1" customFormat="1" ht="7.2" customHeight="1" x14ac:dyDescent="0.3">
      <c r="A98" s="17"/>
      <c r="B98" s="17"/>
      <c r="C98" s="17"/>
      <c r="D98" s="17"/>
      <c r="E98" s="22"/>
      <c r="F98" s="22"/>
      <c r="G98" s="22"/>
      <c r="H98" s="22"/>
      <c r="I98" s="22"/>
      <c r="J98" s="22"/>
      <c r="M98" s="30">
        <v>127</v>
      </c>
    </row>
    <row r="99" spans="1:16" s="1" customFormat="1" ht="12" customHeight="1" x14ac:dyDescent="0.3">
      <c r="A99" s="2">
        <v>13</v>
      </c>
      <c r="B99" s="3" t="s">
        <v>1</v>
      </c>
      <c r="C99" s="4" t="s">
        <v>2</v>
      </c>
      <c r="D99" s="5" t="s">
        <v>3</v>
      </c>
      <c r="E99" s="6">
        <v>37</v>
      </c>
      <c r="F99" s="6">
        <v>38</v>
      </c>
      <c r="G99" s="6">
        <v>39</v>
      </c>
      <c r="H99" s="38" t="s">
        <v>4</v>
      </c>
      <c r="I99" s="6" t="s">
        <v>5</v>
      </c>
      <c r="J99" s="7" t="s">
        <v>6</v>
      </c>
      <c r="M99" s="30">
        <v>130</v>
      </c>
    </row>
    <row r="100" spans="1:16" s="1" customFormat="1" ht="12" customHeight="1" x14ac:dyDescent="0.3">
      <c r="A100" s="84">
        <v>37</v>
      </c>
      <c r="B100" s="9" t="s">
        <v>162</v>
      </c>
      <c r="C100" s="86" t="s">
        <v>42</v>
      </c>
      <c r="D100" s="11" t="s">
        <v>163</v>
      </c>
      <c r="E100" s="88"/>
      <c r="F100" s="80">
        <v>2</v>
      </c>
      <c r="G100" s="80" t="s">
        <v>229</v>
      </c>
      <c r="H100" s="98" t="s">
        <v>240</v>
      </c>
      <c r="I100" s="80"/>
      <c r="J100" s="82">
        <v>2</v>
      </c>
      <c r="M100" s="30">
        <v>131</v>
      </c>
      <c r="N100" s="31" t="str">
        <f t="shared" ref="N100" si="66">IF(J100=1,B100,IF(J102=1,B102,IF(J104=1,B104,"")))</f>
        <v>大和　賢治</v>
      </c>
      <c r="O100" s="31" t="str">
        <f t="shared" ref="O100" si="67">IF(J100=1,C100,IF(J102=1,C102,IF(J104=1,C104,"")))</f>
        <v>大阪</v>
      </c>
      <c r="P100" s="31" t="str">
        <f t="shared" ref="P100" si="68">IF(J100=1,D100,IF(J102=1,D102,IF(J104=1,D104,"")))</f>
        <v>パナソニックエレクトリックワークス</v>
      </c>
    </row>
    <row r="101" spans="1:16" s="1" customFormat="1" ht="12" customHeight="1" x14ac:dyDescent="0.3">
      <c r="A101" s="93"/>
      <c r="B101" s="13" t="s">
        <v>164</v>
      </c>
      <c r="C101" s="94"/>
      <c r="D101" s="15" t="s">
        <v>165</v>
      </c>
      <c r="E101" s="96"/>
      <c r="F101" s="95"/>
      <c r="G101" s="95"/>
      <c r="H101" s="99"/>
      <c r="I101" s="95"/>
      <c r="J101" s="92"/>
      <c r="M101" s="30">
        <v>132</v>
      </c>
      <c r="N101" s="31" t="str">
        <f t="shared" ref="N101" si="69">IF(J100=1,B101,IF(J102=1,B103,IF(J104=1,B105,"")))</f>
        <v>藤井　恵子</v>
      </c>
      <c r="O101" s="31">
        <f t="shared" ref="O101" si="70">IF(J100=1,C101,IF(J102=1,C103,IF(J104=1,C105,"")))</f>
        <v>0</v>
      </c>
      <c r="P101" s="31" t="str">
        <f t="shared" ref="P101" si="71">IF(J100=1,D101,IF(J102=1,D103,IF(J104=1,D105,"")))</f>
        <v>アプローズ</v>
      </c>
    </row>
    <row r="102" spans="1:16" s="1" customFormat="1" ht="12" customHeight="1" x14ac:dyDescent="0.3">
      <c r="A102" s="84">
        <v>38</v>
      </c>
      <c r="B102" s="9" t="s">
        <v>166</v>
      </c>
      <c r="C102" s="86" t="s">
        <v>56</v>
      </c>
      <c r="D102" s="27" t="s">
        <v>167</v>
      </c>
      <c r="E102" s="80" t="s">
        <v>229</v>
      </c>
      <c r="F102" s="88"/>
      <c r="G102" s="80" t="s">
        <v>229</v>
      </c>
      <c r="H102" s="90" t="s">
        <v>241</v>
      </c>
      <c r="I102" s="80"/>
      <c r="J102" s="82">
        <v>1</v>
      </c>
      <c r="M102" s="30">
        <v>133</v>
      </c>
      <c r="N102" s="30"/>
      <c r="O102" s="30"/>
      <c r="P102" s="30"/>
    </row>
    <row r="103" spans="1:16" s="1" customFormat="1" ht="12" customHeight="1" x14ac:dyDescent="0.3">
      <c r="A103" s="93"/>
      <c r="B103" s="13" t="s">
        <v>168</v>
      </c>
      <c r="C103" s="94"/>
      <c r="D103" s="15" t="s">
        <v>169</v>
      </c>
      <c r="E103" s="95"/>
      <c r="F103" s="96"/>
      <c r="G103" s="95"/>
      <c r="H103" s="97"/>
      <c r="I103" s="95"/>
      <c r="J103" s="92"/>
      <c r="M103" s="30">
        <v>134</v>
      </c>
      <c r="N103" s="30"/>
      <c r="O103" s="30"/>
      <c r="P103" s="30"/>
    </row>
    <row r="104" spans="1:16" s="1" customFormat="1" ht="12" customHeight="1" x14ac:dyDescent="0.3">
      <c r="A104" s="84">
        <v>39</v>
      </c>
      <c r="B104" s="16" t="s">
        <v>170</v>
      </c>
      <c r="C104" s="86" t="s">
        <v>107</v>
      </c>
      <c r="D104" s="100" t="s">
        <v>171</v>
      </c>
      <c r="E104" s="80" t="s">
        <v>228</v>
      </c>
      <c r="F104" s="80" t="s">
        <v>228</v>
      </c>
      <c r="G104" s="88"/>
      <c r="H104" s="90" t="s">
        <v>242</v>
      </c>
      <c r="I104" s="80"/>
      <c r="J104" s="82">
        <v>3</v>
      </c>
      <c r="M104" s="30">
        <v>135</v>
      </c>
      <c r="N104" s="30"/>
      <c r="O104" s="30"/>
      <c r="P104" s="30"/>
    </row>
    <row r="105" spans="1:16" s="1" customFormat="1" ht="12" customHeight="1" x14ac:dyDescent="0.3">
      <c r="A105" s="85"/>
      <c r="B105" s="19" t="s">
        <v>172</v>
      </c>
      <c r="C105" s="87"/>
      <c r="D105" s="102"/>
      <c r="E105" s="81"/>
      <c r="F105" s="81"/>
      <c r="G105" s="89"/>
      <c r="H105" s="91"/>
      <c r="I105" s="81"/>
      <c r="J105" s="83"/>
      <c r="M105" s="30">
        <v>136</v>
      </c>
      <c r="N105" s="30"/>
      <c r="O105" s="30"/>
      <c r="P105" s="30"/>
    </row>
    <row r="106" spans="1:16" s="1" customFormat="1" ht="7.2" customHeight="1" x14ac:dyDescent="0.3">
      <c r="A106" s="17"/>
      <c r="B106" s="17"/>
      <c r="C106" s="17"/>
      <c r="D106" s="17"/>
      <c r="E106" s="22"/>
      <c r="F106" s="22"/>
      <c r="G106" s="22"/>
      <c r="H106" s="22"/>
      <c r="I106" s="22"/>
      <c r="J106" s="22"/>
      <c r="M106" s="30">
        <v>137</v>
      </c>
    </row>
    <row r="107" spans="1:16" s="1" customFormat="1" ht="12" customHeight="1" x14ac:dyDescent="0.3">
      <c r="A107" s="2">
        <v>14</v>
      </c>
      <c r="B107" s="3" t="s">
        <v>1</v>
      </c>
      <c r="C107" s="4" t="s">
        <v>2</v>
      </c>
      <c r="D107" s="5" t="s">
        <v>3</v>
      </c>
      <c r="E107" s="6">
        <v>40</v>
      </c>
      <c r="F107" s="6">
        <v>41</v>
      </c>
      <c r="G107" s="6">
        <v>42</v>
      </c>
      <c r="H107" s="38" t="s">
        <v>4</v>
      </c>
      <c r="I107" s="6" t="s">
        <v>5</v>
      </c>
      <c r="J107" s="7" t="s">
        <v>6</v>
      </c>
      <c r="M107" s="30">
        <v>140</v>
      </c>
    </row>
    <row r="108" spans="1:16" s="1" customFormat="1" ht="12" customHeight="1" x14ac:dyDescent="0.3">
      <c r="A108" s="84">
        <v>40</v>
      </c>
      <c r="B108" s="9" t="s">
        <v>173</v>
      </c>
      <c r="C108" s="86" t="s">
        <v>14</v>
      </c>
      <c r="D108" s="11" t="s">
        <v>174</v>
      </c>
      <c r="E108" s="88"/>
      <c r="F108" s="80" t="s">
        <v>229</v>
      </c>
      <c r="G108" s="80" t="s">
        <v>229</v>
      </c>
      <c r="H108" s="98" t="s">
        <v>240</v>
      </c>
      <c r="I108" s="80"/>
      <c r="J108" s="82">
        <v>1</v>
      </c>
      <c r="M108" s="30">
        <v>141</v>
      </c>
      <c r="N108" s="31" t="str">
        <f t="shared" ref="N108" si="72">IF(J108=1,B108,IF(J110=1,B110,IF(J112=1,B112,"")))</f>
        <v>湯瀬　　勝</v>
      </c>
      <c r="O108" s="31" t="str">
        <f t="shared" ref="O108" si="73">IF(J108=1,C108,IF(J110=1,C110,IF(J112=1,C112,"")))</f>
        <v>東京</v>
      </c>
      <c r="P108" s="31" t="str">
        <f t="shared" ref="P108" si="74">IF(J108=1,D108,IF(J110=1,D110,IF(J112=1,D112,"")))</f>
        <v>同志組</v>
      </c>
    </row>
    <row r="109" spans="1:16" s="1" customFormat="1" ht="12" customHeight="1" x14ac:dyDescent="0.3">
      <c r="A109" s="93"/>
      <c r="B109" s="13" t="s">
        <v>175</v>
      </c>
      <c r="C109" s="94"/>
      <c r="D109" s="15" t="s">
        <v>31</v>
      </c>
      <c r="E109" s="96"/>
      <c r="F109" s="95"/>
      <c r="G109" s="95"/>
      <c r="H109" s="99"/>
      <c r="I109" s="95"/>
      <c r="J109" s="92"/>
      <c r="M109" s="30">
        <v>142</v>
      </c>
      <c r="N109" s="31" t="str">
        <f t="shared" ref="N109" si="75">IF(J108=1,B109,IF(J110=1,B111,IF(J112=1,B113,"")))</f>
        <v>伊佐 久美子</v>
      </c>
      <c r="O109" s="31">
        <f t="shared" ref="O109" si="76">IF(J108=1,C109,IF(J110=1,C111,IF(J112=1,C113,"")))</f>
        <v>0</v>
      </c>
      <c r="P109" s="31" t="str">
        <f t="shared" ref="P109" si="77">IF(J108=1,D109,IF(J110=1,D111,IF(J112=1,D113,"")))</f>
        <v>杉並文化クラブ</v>
      </c>
    </row>
    <row r="110" spans="1:16" s="1" customFormat="1" ht="12" customHeight="1" x14ac:dyDescent="0.3">
      <c r="A110" s="84">
        <v>41</v>
      </c>
      <c r="B110" s="9" t="s">
        <v>176</v>
      </c>
      <c r="C110" s="86" t="s">
        <v>20</v>
      </c>
      <c r="D110" s="100" t="s">
        <v>21</v>
      </c>
      <c r="E110" s="80">
        <v>0</v>
      </c>
      <c r="F110" s="88"/>
      <c r="G110" s="80">
        <v>2</v>
      </c>
      <c r="H110" s="90" t="s">
        <v>241</v>
      </c>
      <c r="I110" s="80"/>
      <c r="J110" s="82">
        <v>3</v>
      </c>
      <c r="M110" s="30">
        <v>143</v>
      </c>
      <c r="N110" s="30"/>
      <c r="O110" s="30"/>
      <c r="P110" s="30"/>
    </row>
    <row r="111" spans="1:16" s="1" customFormat="1" ht="12" customHeight="1" x14ac:dyDescent="0.3">
      <c r="A111" s="93"/>
      <c r="B111" s="13" t="s">
        <v>177</v>
      </c>
      <c r="C111" s="94"/>
      <c r="D111" s="101"/>
      <c r="E111" s="95"/>
      <c r="F111" s="96"/>
      <c r="G111" s="95"/>
      <c r="H111" s="97"/>
      <c r="I111" s="95"/>
      <c r="J111" s="92"/>
      <c r="M111" s="30">
        <v>144</v>
      </c>
      <c r="N111" s="30"/>
      <c r="O111" s="30"/>
      <c r="P111" s="30"/>
    </row>
    <row r="112" spans="1:16" s="1" customFormat="1" ht="12" customHeight="1" x14ac:dyDescent="0.3">
      <c r="A112" s="84">
        <v>42</v>
      </c>
      <c r="B112" s="16" t="s">
        <v>178</v>
      </c>
      <c r="C112" s="86" t="s">
        <v>179</v>
      </c>
      <c r="D112" s="18" t="s">
        <v>180</v>
      </c>
      <c r="E112" s="80">
        <v>3</v>
      </c>
      <c r="F112" s="80" t="s">
        <v>229</v>
      </c>
      <c r="G112" s="88"/>
      <c r="H112" s="90" t="s">
        <v>242</v>
      </c>
      <c r="I112" s="80"/>
      <c r="J112" s="82">
        <v>2</v>
      </c>
      <c r="M112" s="30">
        <v>145</v>
      </c>
      <c r="N112" s="30"/>
      <c r="O112" s="30"/>
      <c r="P112" s="30"/>
    </row>
    <row r="113" spans="1:16" s="1" customFormat="1" ht="12" customHeight="1" x14ac:dyDescent="0.3">
      <c r="A113" s="85"/>
      <c r="B113" s="19" t="s">
        <v>181</v>
      </c>
      <c r="C113" s="87"/>
      <c r="D113" s="21" t="s">
        <v>182</v>
      </c>
      <c r="E113" s="81"/>
      <c r="F113" s="81"/>
      <c r="G113" s="89"/>
      <c r="H113" s="91"/>
      <c r="I113" s="81"/>
      <c r="J113" s="83"/>
      <c r="M113" s="30">
        <v>146</v>
      </c>
      <c r="N113" s="30"/>
      <c r="O113" s="30"/>
      <c r="P113" s="30"/>
    </row>
    <row r="114" spans="1:16" s="1" customFormat="1" ht="7.2" customHeight="1" x14ac:dyDescent="0.3">
      <c r="A114" s="17"/>
      <c r="B114" s="17"/>
      <c r="C114" s="17"/>
      <c r="D114" s="17"/>
      <c r="E114" s="22"/>
      <c r="F114" s="22"/>
      <c r="G114" s="22"/>
      <c r="H114" s="22"/>
      <c r="I114" s="22"/>
      <c r="J114" s="22"/>
      <c r="M114" s="30">
        <v>147</v>
      </c>
    </row>
    <row r="115" spans="1:16" s="1" customFormat="1" ht="12" customHeight="1" x14ac:dyDescent="0.3">
      <c r="A115" s="2">
        <v>15</v>
      </c>
      <c r="B115" s="3" t="s">
        <v>1</v>
      </c>
      <c r="C115" s="4" t="s">
        <v>2</v>
      </c>
      <c r="D115" s="5" t="s">
        <v>3</v>
      </c>
      <c r="E115" s="6">
        <v>43</v>
      </c>
      <c r="F115" s="6">
        <v>44</v>
      </c>
      <c r="G115" s="6">
        <v>45</v>
      </c>
      <c r="H115" s="38" t="s">
        <v>4</v>
      </c>
      <c r="I115" s="6" t="s">
        <v>5</v>
      </c>
      <c r="J115" s="7" t="s">
        <v>6</v>
      </c>
      <c r="M115" s="30">
        <v>150</v>
      </c>
    </row>
    <row r="116" spans="1:16" s="1" customFormat="1" ht="12" customHeight="1" x14ac:dyDescent="0.3">
      <c r="A116" s="84">
        <v>43</v>
      </c>
      <c r="B116" s="9" t="s">
        <v>183</v>
      </c>
      <c r="C116" s="86" t="s">
        <v>184</v>
      </c>
      <c r="D116" s="11" t="s">
        <v>185</v>
      </c>
      <c r="E116" s="88"/>
      <c r="F116" s="80">
        <v>1</v>
      </c>
      <c r="G116" s="80" t="s">
        <v>229</v>
      </c>
      <c r="H116" s="98" t="s">
        <v>240</v>
      </c>
      <c r="I116" s="80"/>
      <c r="J116" s="82">
        <v>2</v>
      </c>
      <c r="M116" s="30">
        <v>151</v>
      </c>
      <c r="N116" s="31" t="str">
        <f t="shared" ref="N116" si="78">IF(J116=1,B116,IF(J118=1,B118,IF(J120=1,B120,"")))</f>
        <v>石井　　歩</v>
      </c>
      <c r="O116" s="31" t="str">
        <f t="shared" ref="O116" si="79">IF(J116=1,C116,IF(J118=1,C118,IF(J120=1,C120,"")))</f>
        <v>東京</v>
      </c>
      <c r="P116" s="31" t="str">
        <f t="shared" ref="P116" si="80">IF(J116=1,D116,IF(J118=1,D118,IF(J120=1,D120,"")))</f>
        <v>常磐クラブ</v>
      </c>
    </row>
    <row r="117" spans="1:16" s="1" customFormat="1" ht="12" customHeight="1" x14ac:dyDescent="0.3">
      <c r="A117" s="93"/>
      <c r="B117" s="13" t="s">
        <v>186</v>
      </c>
      <c r="C117" s="94"/>
      <c r="D117" s="15" t="s">
        <v>187</v>
      </c>
      <c r="E117" s="96"/>
      <c r="F117" s="95"/>
      <c r="G117" s="95"/>
      <c r="H117" s="99"/>
      <c r="I117" s="95"/>
      <c r="J117" s="92"/>
      <c r="M117" s="30">
        <v>152</v>
      </c>
      <c r="N117" s="31" t="str">
        <f t="shared" ref="N117" si="81">IF(J116=1,B117,IF(J118=1,B119,IF(J120=1,B121,"")))</f>
        <v>宮原 沙弥佳</v>
      </c>
      <c r="O117" s="31">
        <f t="shared" ref="O117" si="82">IF(J116=1,C117,IF(J118=1,C119,IF(J120=1,C121,"")))</f>
        <v>0</v>
      </c>
      <c r="P117" s="31" t="str">
        <f t="shared" ref="P117" si="83">IF(J116=1,D117,IF(J118=1,D119,IF(J120=1,D121,"")))</f>
        <v>千石クラブ</v>
      </c>
    </row>
    <row r="118" spans="1:16" s="1" customFormat="1" ht="12" customHeight="1" x14ac:dyDescent="0.3">
      <c r="A118" s="84">
        <v>44</v>
      </c>
      <c r="B118" s="9" t="s">
        <v>188</v>
      </c>
      <c r="C118" s="86" t="s">
        <v>14</v>
      </c>
      <c r="D118" s="11" t="s">
        <v>61</v>
      </c>
      <c r="E118" s="80" t="s">
        <v>229</v>
      </c>
      <c r="F118" s="88"/>
      <c r="G118" s="80" t="s">
        <v>229</v>
      </c>
      <c r="H118" s="90" t="s">
        <v>241</v>
      </c>
      <c r="I118" s="80"/>
      <c r="J118" s="82">
        <v>1</v>
      </c>
      <c r="M118" s="30">
        <v>153</v>
      </c>
      <c r="N118" s="30"/>
      <c r="O118" s="30"/>
      <c r="P118" s="30"/>
    </row>
    <row r="119" spans="1:16" s="1" customFormat="1" ht="12" customHeight="1" x14ac:dyDescent="0.3">
      <c r="A119" s="93"/>
      <c r="B119" s="13" t="s">
        <v>189</v>
      </c>
      <c r="C119" s="94"/>
      <c r="D119" s="15" t="s">
        <v>190</v>
      </c>
      <c r="E119" s="95"/>
      <c r="F119" s="96"/>
      <c r="G119" s="95"/>
      <c r="H119" s="97"/>
      <c r="I119" s="95"/>
      <c r="J119" s="92"/>
      <c r="M119" s="30">
        <v>154</v>
      </c>
      <c r="N119" s="30"/>
      <c r="O119" s="30"/>
      <c r="P119" s="30"/>
    </row>
    <row r="120" spans="1:16" s="1" customFormat="1" ht="12" customHeight="1" x14ac:dyDescent="0.3">
      <c r="A120" s="84">
        <v>45</v>
      </c>
      <c r="B120" s="16" t="s">
        <v>191</v>
      </c>
      <c r="C120" s="86" t="s">
        <v>56</v>
      </c>
      <c r="D120" s="18" t="s">
        <v>192</v>
      </c>
      <c r="E120" s="80">
        <v>1</v>
      </c>
      <c r="F120" s="80">
        <v>2</v>
      </c>
      <c r="G120" s="88"/>
      <c r="H120" s="90" t="s">
        <v>242</v>
      </c>
      <c r="I120" s="80"/>
      <c r="J120" s="82">
        <v>3</v>
      </c>
      <c r="M120" s="30">
        <v>155</v>
      </c>
      <c r="N120" s="30"/>
      <c r="O120" s="30"/>
      <c r="P120" s="30"/>
    </row>
    <row r="121" spans="1:16" s="1" customFormat="1" ht="12" customHeight="1" x14ac:dyDescent="0.3">
      <c r="A121" s="85"/>
      <c r="B121" s="19" t="s">
        <v>193</v>
      </c>
      <c r="C121" s="87"/>
      <c r="D121" s="21" t="s">
        <v>57</v>
      </c>
      <c r="E121" s="81"/>
      <c r="F121" s="81"/>
      <c r="G121" s="89"/>
      <c r="H121" s="91"/>
      <c r="I121" s="81"/>
      <c r="J121" s="83"/>
      <c r="M121" s="30">
        <v>156</v>
      </c>
      <c r="N121" s="30"/>
      <c r="O121" s="30"/>
      <c r="P121" s="30"/>
    </row>
    <row r="122" spans="1:16" s="1" customFormat="1" ht="7.2" customHeight="1" x14ac:dyDescent="0.3">
      <c r="A122" s="17"/>
      <c r="B122" s="17"/>
      <c r="C122" s="17"/>
      <c r="D122" s="17"/>
      <c r="E122" s="22"/>
      <c r="F122" s="22"/>
      <c r="G122" s="22"/>
      <c r="H122" s="22"/>
      <c r="I122" s="22"/>
      <c r="J122" s="22"/>
      <c r="M122" s="30">
        <v>157</v>
      </c>
    </row>
    <row r="123" spans="1:16" s="1" customFormat="1" ht="12" customHeight="1" x14ac:dyDescent="0.3">
      <c r="A123" s="2">
        <v>16</v>
      </c>
      <c r="B123" s="3" t="s">
        <v>1</v>
      </c>
      <c r="C123" s="4" t="s">
        <v>2</v>
      </c>
      <c r="D123" s="5" t="s">
        <v>3</v>
      </c>
      <c r="E123" s="6">
        <v>46</v>
      </c>
      <c r="F123" s="6">
        <v>47</v>
      </c>
      <c r="G123" s="6">
        <v>48</v>
      </c>
      <c r="H123" s="38" t="s">
        <v>4</v>
      </c>
      <c r="I123" s="6" t="s">
        <v>5</v>
      </c>
      <c r="J123" s="7" t="s">
        <v>6</v>
      </c>
      <c r="M123" s="30">
        <v>160</v>
      </c>
    </row>
    <row r="124" spans="1:16" s="1" customFormat="1" ht="12" customHeight="1" x14ac:dyDescent="0.3">
      <c r="A124" s="84">
        <v>46</v>
      </c>
      <c r="B124" s="9" t="s">
        <v>194</v>
      </c>
      <c r="C124" s="10" t="s">
        <v>95</v>
      </c>
      <c r="D124" s="11" t="s">
        <v>195</v>
      </c>
      <c r="E124" s="88"/>
      <c r="F124" s="80" t="s">
        <v>229</v>
      </c>
      <c r="G124" s="80" t="s">
        <v>229</v>
      </c>
      <c r="H124" s="98" t="s">
        <v>240</v>
      </c>
      <c r="I124" s="80"/>
      <c r="J124" s="82">
        <v>1</v>
      </c>
      <c r="M124" s="30">
        <v>161</v>
      </c>
      <c r="N124" s="31" t="str">
        <f t="shared" ref="N124" si="84">IF(J124=1,B124,IF(J126=1,B126,IF(J128=1,B128,"")))</f>
        <v>吉田　里冴</v>
      </c>
      <c r="O124" s="31" t="str">
        <f t="shared" ref="O124" si="85">IF(J124=1,C124,IF(J126=1,C126,IF(J128=1,C128,"")))</f>
        <v>福岡</v>
      </c>
      <c r="P124" s="31" t="str">
        <f t="shared" ref="P124" si="86">IF(J124=1,D124,IF(J126=1,D126,IF(J128=1,D128,"")))</f>
        <v>スポーツアイランド</v>
      </c>
    </row>
    <row r="125" spans="1:16" s="1" customFormat="1" ht="12" customHeight="1" x14ac:dyDescent="0.3">
      <c r="A125" s="93"/>
      <c r="B125" s="13" t="s">
        <v>196</v>
      </c>
      <c r="C125" s="14" t="s">
        <v>67</v>
      </c>
      <c r="D125" s="15" t="s">
        <v>68</v>
      </c>
      <c r="E125" s="96"/>
      <c r="F125" s="95"/>
      <c r="G125" s="95"/>
      <c r="H125" s="99"/>
      <c r="I125" s="95"/>
      <c r="J125" s="92"/>
      <c r="M125" s="30">
        <v>162</v>
      </c>
      <c r="N125" s="31" t="str">
        <f t="shared" ref="N125" si="87">IF(J124=1,B125,IF(J126=1,B127,IF(J128=1,B129,"")))</f>
        <v>山﨑　智彦</v>
      </c>
      <c r="O125" s="31" t="str">
        <f t="shared" ref="O125" si="88">IF(J124=1,C125,IF(J126=1,C127,IF(J128=1,C129,"")))</f>
        <v>佐賀</v>
      </c>
      <c r="P125" s="31" t="str">
        <f t="shared" ref="P125" si="89">IF(J124=1,D125,IF(J126=1,D127,IF(J128=1,D129,"")))</f>
        <v>鳥栖クラブ</v>
      </c>
    </row>
    <row r="126" spans="1:16" s="1" customFormat="1" ht="12" customHeight="1" x14ac:dyDescent="0.3">
      <c r="A126" s="84">
        <v>47</v>
      </c>
      <c r="B126" s="9" t="s">
        <v>197</v>
      </c>
      <c r="C126" s="86" t="s">
        <v>8</v>
      </c>
      <c r="D126" s="11" t="s">
        <v>9</v>
      </c>
      <c r="E126" s="80">
        <v>1</v>
      </c>
      <c r="F126" s="88"/>
      <c r="G126" s="80">
        <v>3</v>
      </c>
      <c r="H126" s="90" t="s">
        <v>241</v>
      </c>
      <c r="I126" s="80"/>
      <c r="J126" s="82">
        <v>3</v>
      </c>
      <c r="M126" s="30">
        <v>163</v>
      </c>
      <c r="N126" s="30"/>
      <c r="O126" s="30"/>
      <c r="P126" s="30"/>
    </row>
    <row r="127" spans="1:16" s="1" customFormat="1" ht="12" customHeight="1" x14ac:dyDescent="0.3">
      <c r="A127" s="93"/>
      <c r="B127" s="13" t="s">
        <v>198</v>
      </c>
      <c r="C127" s="94"/>
      <c r="D127" s="15" t="s">
        <v>199</v>
      </c>
      <c r="E127" s="95"/>
      <c r="F127" s="96"/>
      <c r="G127" s="95"/>
      <c r="H127" s="97"/>
      <c r="I127" s="95"/>
      <c r="J127" s="92"/>
      <c r="M127" s="30">
        <v>164</v>
      </c>
      <c r="N127" s="30"/>
      <c r="O127" s="30"/>
      <c r="P127" s="30"/>
    </row>
    <row r="128" spans="1:16" s="1" customFormat="1" ht="12" customHeight="1" x14ac:dyDescent="0.3">
      <c r="A128" s="84">
        <v>48</v>
      </c>
      <c r="B128" s="16" t="s">
        <v>200</v>
      </c>
      <c r="C128" s="86" t="s">
        <v>14</v>
      </c>
      <c r="D128" s="18" t="s">
        <v>201</v>
      </c>
      <c r="E128" s="80">
        <v>2</v>
      </c>
      <c r="F128" s="80" t="s">
        <v>229</v>
      </c>
      <c r="G128" s="88"/>
      <c r="H128" s="90" t="s">
        <v>242</v>
      </c>
      <c r="I128" s="80"/>
      <c r="J128" s="82">
        <v>2</v>
      </c>
      <c r="M128" s="30">
        <v>165</v>
      </c>
      <c r="N128" s="30"/>
      <c r="O128" s="30"/>
      <c r="P128" s="30"/>
    </row>
    <row r="129" spans="1:16" s="1" customFormat="1" ht="12" customHeight="1" x14ac:dyDescent="0.3">
      <c r="A129" s="85"/>
      <c r="B129" s="19" t="s">
        <v>202</v>
      </c>
      <c r="C129" s="87"/>
      <c r="D129" s="21" t="s">
        <v>29</v>
      </c>
      <c r="E129" s="81"/>
      <c r="F129" s="81"/>
      <c r="G129" s="89"/>
      <c r="H129" s="91"/>
      <c r="I129" s="81"/>
      <c r="J129" s="83"/>
      <c r="M129" s="30">
        <v>166</v>
      </c>
      <c r="N129" s="30"/>
      <c r="O129" s="30"/>
      <c r="P129" s="30"/>
    </row>
    <row r="130" spans="1:16" s="1" customFormat="1" x14ac:dyDescent="0.3">
      <c r="A130" s="17"/>
      <c r="B130" s="24"/>
      <c r="C130" s="24"/>
      <c r="D130" s="25"/>
      <c r="E130" s="26"/>
      <c r="F130" s="26"/>
      <c r="G130" s="26"/>
      <c r="H130" s="26"/>
      <c r="I130" s="26"/>
      <c r="J130" s="26"/>
      <c r="M130" s="30">
        <v>167</v>
      </c>
    </row>
  </sheetData>
  <mergeCells count="385">
    <mergeCell ref="A1:J1"/>
    <mergeCell ref="A3:A4"/>
    <mergeCell ref="E3:E4"/>
    <mergeCell ref="F3:F4"/>
    <mergeCell ref="G3:G4"/>
    <mergeCell ref="H3:H4"/>
    <mergeCell ref="I3:I4"/>
    <mergeCell ref="J3:J4"/>
    <mergeCell ref="C61:C62"/>
    <mergeCell ref="D61:D62"/>
    <mergeCell ref="J5:J6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A5:A6"/>
    <mergeCell ref="E5:E6"/>
    <mergeCell ref="F5:F6"/>
    <mergeCell ref="G5:G6"/>
    <mergeCell ref="H5:H6"/>
    <mergeCell ref="I5:I6"/>
    <mergeCell ref="I11:I12"/>
    <mergeCell ref="J11:J12"/>
    <mergeCell ref="A13:A14"/>
    <mergeCell ref="C13:C14"/>
    <mergeCell ref="E13:E14"/>
    <mergeCell ref="F13:F14"/>
    <mergeCell ref="G13:G14"/>
    <mergeCell ref="H13:H14"/>
    <mergeCell ref="I13:I14"/>
    <mergeCell ref="J13:J14"/>
    <mergeCell ref="A11:A12"/>
    <mergeCell ref="C11:C12"/>
    <mergeCell ref="E11:E12"/>
    <mergeCell ref="F11:F12"/>
    <mergeCell ref="G11:G12"/>
    <mergeCell ref="H11:H12"/>
    <mergeCell ref="H15:H16"/>
    <mergeCell ref="I15:I16"/>
    <mergeCell ref="J15:J16"/>
    <mergeCell ref="A19:A20"/>
    <mergeCell ref="C19:C20"/>
    <mergeCell ref="E19:E20"/>
    <mergeCell ref="F19:F20"/>
    <mergeCell ref="G19:G20"/>
    <mergeCell ref="H19:H20"/>
    <mergeCell ref="I19:I20"/>
    <mergeCell ref="A15:A16"/>
    <mergeCell ref="C15:C16"/>
    <mergeCell ref="D15:D16"/>
    <mergeCell ref="E15:E16"/>
    <mergeCell ref="F15:F16"/>
    <mergeCell ref="G15:G16"/>
    <mergeCell ref="J19:J20"/>
    <mergeCell ref="A21:A22"/>
    <mergeCell ref="C21:C22"/>
    <mergeCell ref="D21:D22"/>
    <mergeCell ref="E21:E22"/>
    <mergeCell ref="F21:F22"/>
    <mergeCell ref="G21:G22"/>
    <mergeCell ref="H21:H22"/>
    <mergeCell ref="I21:I22"/>
    <mergeCell ref="J21:J22"/>
    <mergeCell ref="I23:I24"/>
    <mergeCell ref="J23:J24"/>
    <mergeCell ref="A27:A28"/>
    <mergeCell ref="C27:C28"/>
    <mergeCell ref="E27:E28"/>
    <mergeCell ref="F27:F28"/>
    <mergeCell ref="G27:G28"/>
    <mergeCell ref="H27:H28"/>
    <mergeCell ref="I27:I28"/>
    <mergeCell ref="J27:J28"/>
    <mergeCell ref="A23:A24"/>
    <mergeCell ref="C23:C24"/>
    <mergeCell ref="E23:E24"/>
    <mergeCell ref="F23:F24"/>
    <mergeCell ref="G23:G24"/>
    <mergeCell ref="H23:H24"/>
    <mergeCell ref="J31:J32"/>
    <mergeCell ref="A35:A36"/>
    <mergeCell ref="E35:E36"/>
    <mergeCell ref="F35:F36"/>
    <mergeCell ref="G35:G36"/>
    <mergeCell ref="H35:H36"/>
    <mergeCell ref="I35:I36"/>
    <mergeCell ref="J35:J36"/>
    <mergeCell ref="I29:I30"/>
    <mergeCell ref="J29:J30"/>
    <mergeCell ref="A31:A32"/>
    <mergeCell ref="C31:C32"/>
    <mergeCell ref="D31:D32"/>
    <mergeCell ref="E31:E32"/>
    <mergeCell ref="F31:F32"/>
    <mergeCell ref="G31:G32"/>
    <mergeCell ref="H31:H32"/>
    <mergeCell ref="I31:I32"/>
    <mergeCell ref="A29:A30"/>
    <mergeCell ref="C29:C30"/>
    <mergeCell ref="E29:E30"/>
    <mergeCell ref="F29:F30"/>
    <mergeCell ref="G29:G30"/>
    <mergeCell ref="H29:H30"/>
    <mergeCell ref="I37:I38"/>
    <mergeCell ref="J37:J38"/>
    <mergeCell ref="A39:A40"/>
    <mergeCell ref="C39:C40"/>
    <mergeCell ref="E39:E40"/>
    <mergeCell ref="F39:F40"/>
    <mergeCell ref="G39:G40"/>
    <mergeCell ref="H39:H40"/>
    <mergeCell ref="I39:I40"/>
    <mergeCell ref="J39:J40"/>
    <mergeCell ref="A37:A38"/>
    <mergeCell ref="C37:C38"/>
    <mergeCell ref="E37:E38"/>
    <mergeCell ref="F37:F38"/>
    <mergeCell ref="G37:G38"/>
    <mergeCell ref="H37:H38"/>
    <mergeCell ref="H43:H44"/>
    <mergeCell ref="I43:I44"/>
    <mergeCell ref="J43:J44"/>
    <mergeCell ref="A45:A46"/>
    <mergeCell ref="E45:E46"/>
    <mergeCell ref="F45:F46"/>
    <mergeCell ref="G45:G46"/>
    <mergeCell ref="H45:H46"/>
    <mergeCell ref="I45:I46"/>
    <mergeCell ref="J45:J46"/>
    <mergeCell ref="A43:A44"/>
    <mergeCell ref="C43:C44"/>
    <mergeCell ref="D43:D44"/>
    <mergeCell ref="E43:E44"/>
    <mergeCell ref="F43:F44"/>
    <mergeCell ref="G43:G44"/>
    <mergeCell ref="I47:I48"/>
    <mergeCell ref="J47:J48"/>
    <mergeCell ref="A51:A52"/>
    <mergeCell ref="E51:E52"/>
    <mergeCell ref="F51:F52"/>
    <mergeCell ref="G51:G52"/>
    <mergeCell ref="H51:H52"/>
    <mergeCell ref="I51:I52"/>
    <mergeCell ref="J51:J52"/>
    <mergeCell ref="A47:A48"/>
    <mergeCell ref="C47:C48"/>
    <mergeCell ref="E47:E48"/>
    <mergeCell ref="F47:F48"/>
    <mergeCell ref="G47:G48"/>
    <mergeCell ref="H47:H48"/>
    <mergeCell ref="H53:H54"/>
    <mergeCell ref="I53:I54"/>
    <mergeCell ref="J53:J54"/>
    <mergeCell ref="A55:A56"/>
    <mergeCell ref="C55:C56"/>
    <mergeCell ref="E55:E56"/>
    <mergeCell ref="F55:F56"/>
    <mergeCell ref="G55:G56"/>
    <mergeCell ref="H55:H56"/>
    <mergeCell ref="I55:I56"/>
    <mergeCell ref="A53:A54"/>
    <mergeCell ref="C53:C54"/>
    <mergeCell ref="D53:D54"/>
    <mergeCell ref="E53:E54"/>
    <mergeCell ref="F53:F54"/>
    <mergeCell ref="G53:G54"/>
    <mergeCell ref="J55:J56"/>
    <mergeCell ref="A59:A60"/>
    <mergeCell ref="C59:C60"/>
    <mergeCell ref="E59:E60"/>
    <mergeCell ref="F59:F60"/>
    <mergeCell ref="G59:G60"/>
    <mergeCell ref="H59:H60"/>
    <mergeCell ref="I59:I60"/>
    <mergeCell ref="J59:J60"/>
    <mergeCell ref="J61:J62"/>
    <mergeCell ref="A63:A64"/>
    <mergeCell ref="E63:E64"/>
    <mergeCell ref="F63:F64"/>
    <mergeCell ref="G63:G64"/>
    <mergeCell ref="H63:H64"/>
    <mergeCell ref="I63:I64"/>
    <mergeCell ref="J63:J64"/>
    <mergeCell ref="A61:A62"/>
    <mergeCell ref="E61:E62"/>
    <mergeCell ref="F61:F62"/>
    <mergeCell ref="G61:G62"/>
    <mergeCell ref="H61:H62"/>
    <mergeCell ref="I61:I62"/>
    <mergeCell ref="A66:J66"/>
    <mergeCell ref="A68:A69"/>
    <mergeCell ref="C68:C69"/>
    <mergeCell ref="E68:E69"/>
    <mergeCell ref="F68:F69"/>
    <mergeCell ref="G68:G69"/>
    <mergeCell ref="H68:H69"/>
    <mergeCell ref="I68:I69"/>
    <mergeCell ref="J68:J69"/>
    <mergeCell ref="I70:I71"/>
    <mergeCell ref="J70:J71"/>
    <mergeCell ref="A72:A73"/>
    <mergeCell ref="E72:E73"/>
    <mergeCell ref="F72:F73"/>
    <mergeCell ref="G72:G73"/>
    <mergeCell ref="H72:H73"/>
    <mergeCell ref="I72:I73"/>
    <mergeCell ref="J72:J73"/>
    <mergeCell ref="A70:A71"/>
    <mergeCell ref="C70:C71"/>
    <mergeCell ref="E70:E71"/>
    <mergeCell ref="F70:F71"/>
    <mergeCell ref="G70:G71"/>
    <mergeCell ref="H70:H71"/>
    <mergeCell ref="J76:J77"/>
    <mergeCell ref="A78:A79"/>
    <mergeCell ref="C78:C79"/>
    <mergeCell ref="E78:E79"/>
    <mergeCell ref="F78:F79"/>
    <mergeCell ref="G78:G79"/>
    <mergeCell ref="H78:H79"/>
    <mergeCell ref="I78:I79"/>
    <mergeCell ref="J78:J79"/>
    <mergeCell ref="A76:A77"/>
    <mergeCell ref="E76:E77"/>
    <mergeCell ref="F76:F77"/>
    <mergeCell ref="G76:G77"/>
    <mergeCell ref="H76:H77"/>
    <mergeCell ref="I76:I77"/>
    <mergeCell ref="I80:I81"/>
    <mergeCell ref="J80:J81"/>
    <mergeCell ref="A84:A85"/>
    <mergeCell ref="E84:E85"/>
    <mergeCell ref="F84:F85"/>
    <mergeCell ref="G84:G85"/>
    <mergeCell ref="H84:H85"/>
    <mergeCell ref="I84:I85"/>
    <mergeCell ref="J84:J85"/>
    <mergeCell ref="A80:A81"/>
    <mergeCell ref="C80:C81"/>
    <mergeCell ref="E80:E81"/>
    <mergeCell ref="F80:F81"/>
    <mergeCell ref="G80:G81"/>
    <mergeCell ref="H80:H81"/>
    <mergeCell ref="I86:I87"/>
    <mergeCell ref="J86:J87"/>
    <mergeCell ref="A88:A89"/>
    <mergeCell ref="C88:C89"/>
    <mergeCell ref="E88:E89"/>
    <mergeCell ref="F88:F89"/>
    <mergeCell ref="G88:G89"/>
    <mergeCell ref="H88:H89"/>
    <mergeCell ref="I88:I89"/>
    <mergeCell ref="J88:J89"/>
    <mergeCell ref="A86:A87"/>
    <mergeCell ref="C86:C87"/>
    <mergeCell ref="E86:E87"/>
    <mergeCell ref="F86:F87"/>
    <mergeCell ref="G86:G87"/>
    <mergeCell ref="H86:H87"/>
    <mergeCell ref="J94:J95"/>
    <mergeCell ref="A96:A97"/>
    <mergeCell ref="E96:E97"/>
    <mergeCell ref="F96:F97"/>
    <mergeCell ref="G96:G97"/>
    <mergeCell ref="H96:H97"/>
    <mergeCell ref="I96:I97"/>
    <mergeCell ref="J96:J97"/>
    <mergeCell ref="H92:H93"/>
    <mergeCell ref="I92:I93"/>
    <mergeCell ref="J92:J93"/>
    <mergeCell ref="A94:A95"/>
    <mergeCell ref="C94:C95"/>
    <mergeCell ref="E94:E95"/>
    <mergeCell ref="F94:F95"/>
    <mergeCell ref="G94:G95"/>
    <mergeCell ref="H94:H95"/>
    <mergeCell ref="I94:I95"/>
    <mergeCell ref="A92:A93"/>
    <mergeCell ref="C92:C93"/>
    <mergeCell ref="D92:D93"/>
    <mergeCell ref="E92:E93"/>
    <mergeCell ref="F92:F93"/>
    <mergeCell ref="G92:G93"/>
    <mergeCell ref="I100:I101"/>
    <mergeCell ref="J100:J101"/>
    <mergeCell ref="A102:A103"/>
    <mergeCell ref="C102:C103"/>
    <mergeCell ref="E102:E103"/>
    <mergeCell ref="F102:F103"/>
    <mergeCell ref="G102:G103"/>
    <mergeCell ref="H102:H103"/>
    <mergeCell ref="I102:I103"/>
    <mergeCell ref="J102:J103"/>
    <mergeCell ref="A100:A101"/>
    <mergeCell ref="C100:C101"/>
    <mergeCell ref="E100:E101"/>
    <mergeCell ref="F100:F101"/>
    <mergeCell ref="G100:G101"/>
    <mergeCell ref="H100:H101"/>
    <mergeCell ref="H104:H105"/>
    <mergeCell ref="I104:I105"/>
    <mergeCell ref="J104:J105"/>
    <mergeCell ref="A108:A109"/>
    <mergeCell ref="C108:C109"/>
    <mergeCell ref="E108:E109"/>
    <mergeCell ref="F108:F109"/>
    <mergeCell ref="G108:G109"/>
    <mergeCell ref="H108:H109"/>
    <mergeCell ref="I108:I109"/>
    <mergeCell ref="A104:A105"/>
    <mergeCell ref="C104:C105"/>
    <mergeCell ref="D104:D105"/>
    <mergeCell ref="E104:E105"/>
    <mergeCell ref="F104:F105"/>
    <mergeCell ref="G104:G105"/>
    <mergeCell ref="J108:J109"/>
    <mergeCell ref="A110:A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I112:I113"/>
    <mergeCell ref="J112:J113"/>
    <mergeCell ref="A116:A117"/>
    <mergeCell ref="C116:C117"/>
    <mergeCell ref="E116:E117"/>
    <mergeCell ref="F116:F117"/>
    <mergeCell ref="G116:G117"/>
    <mergeCell ref="H116:H117"/>
    <mergeCell ref="I116:I117"/>
    <mergeCell ref="J116:J117"/>
    <mergeCell ref="A112:A113"/>
    <mergeCell ref="C112:C113"/>
    <mergeCell ref="E112:E113"/>
    <mergeCell ref="F112:F113"/>
    <mergeCell ref="G112:G113"/>
    <mergeCell ref="H112:H113"/>
    <mergeCell ref="I118:I119"/>
    <mergeCell ref="J118:J119"/>
    <mergeCell ref="A120:A121"/>
    <mergeCell ref="C120:C121"/>
    <mergeCell ref="E120:E121"/>
    <mergeCell ref="F120:F121"/>
    <mergeCell ref="G120:G121"/>
    <mergeCell ref="H120:H121"/>
    <mergeCell ref="I120:I121"/>
    <mergeCell ref="J120:J121"/>
    <mergeCell ref="A118:A119"/>
    <mergeCell ref="C118:C119"/>
    <mergeCell ref="E118:E119"/>
    <mergeCell ref="F118:F119"/>
    <mergeCell ref="G118:G119"/>
    <mergeCell ref="H118:H119"/>
    <mergeCell ref="I128:I129"/>
    <mergeCell ref="J128:J129"/>
    <mergeCell ref="A128:A129"/>
    <mergeCell ref="C128:C129"/>
    <mergeCell ref="E128:E129"/>
    <mergeCell ref="F128:F129"/>
    <mergeCell ref="G128:G129"/>
    <mergeCell ref="H128:H129"/>
    <mergeCell ref="J124:J125"/>
    <mergeCell ref="A126:A127"/>
    <mergeCell ref="C126:C127"/>
    <mergeCell ref="E126:E127"/>
    <mergeCell ref="F126:F127"/>
    <mergeCell ref="G126:G127"/>
    <mergeCell ref="H126:H127"/>
    <mergeCell ref="I126:I127"/>
    <mergeCell ref="J126:J127"/>
    <mergeCell ref="A124:A125"/>
    <mergeCell ref="E124:E125"/>
    <mergeCell ref="F124:F125"/>
    <mergeCell ref="G124:G125"/>
    <mergeCell ref="H124:H125"/>
    <mergeCell ref="I124:I125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DDA76-05AB-4A02-AA61-F3966D15FB7C}">
  <dimension ref="A1:P130"/>
  <sheetViews>
    <sheetView workbookViewId="0">
      <selection activeCell="M19" sqref="M19"/>
    </sheetView>
  </sheetViews>
  <sheetFormatPr defaultColWidth="8.69921875" defaultRowHeight="14.4" x14ac:dyDescent="0.45"/>
  <cols>
    <col min="1" max="1" width="4.59765625" style="28" customWidth="1"/>
    <col min="2" max="2" width="13.19921875" style="28" customWidth="1"/>
    <col min="3" max="3" width="9" style="28" customWidth="1"/>
    <col min="4" max="4" width="17.69921875" style="28" customWidth="1"/>
    <col min="5" max="10" width="6.69921875" style="28" customWidth="1"/>
    <col min="11" max="16384" width="8.69921875" style="28"/>
  </cols>
  <sheetData>
    <row r="1" spans="1:16" s="1" customFormat="1" ht="19.2" customHeight="1" x14ac:dyDescent="0.3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6" s="8" customFormat="1" ht="12" customHeight="1" x14ac:dyDescent="0.3">
      <c r="A2" s="37">
        <v>1</v>
      </c>
      <c r="B2" s="3" t="s">
        <v>1</v>
      </c>
      <c r="C2" s="4" t="s">
        <v>2</v>
      </c>
      <c r="D2" s="5" t="s">
        <v>3</v>
      </c>
      <c r="E2" s="6">
        <f>A3</f>
        <v>1</v>
      </c>
      <c r="F2" s="6">
        <f>A3+1</f>
        <v>2</v>
      </c>
      <c r="G2" s="6">
        <f>A3+2</f>
        <v>3</v>
      </c>
      <c r="H2" s="6" t="s">
        <v>4</v>
      </c>
      <c r="I2" s="6" t="s">
        <v>5</v>
      </c>
      <c r="J2" s="7" t="s">
        <v>6</v>
      </c>
      <c r="L2" s="30"/>
      <c r="M2" s="30">
        <v>10</v>
      </c>
      <c r="N2" s="1"/>
      <c r="O2" s="1"/>
      <c r="P2" s="1"/>
    </row>
    <row r="3" spans="1:16" s="12" customFormat="1" ht="12" customHeight="1" x14ac:dyDescent="0.3">
      <c r="A3" s="127">
        <v>1</v>
      </c>
      <c r="B3" s="9" t="s">
        <v>7</v>
      </c>
      <c r="C3" s="10" t="s">
        <v>8</v>
      </c>
      <c r="D3" s="11" t="s">
        <v>9</v>
      </c>
      <c r="E3" s="120"/>
      <c r="F3" s="113" t="s">
        <v>229</v>
      </c>
      <c r="G3" s="113" t="s">
        <v>229</v>
      </c>
      <c r="H3" s="113">
        <f>COUNTIFS(E3:G4,"④")</f>
        <v>2</v>
      </c>
      <c r="I3" s="113"/>
      <c r="J3" s="115">
        <f>IF(COUNTIFS(E3:G4,"④")=2,1,IF(COUNTIFS(E3:G4,"④")=1,2,3))</f>
        <v>1</v>
      </c>
      <c r="L3" s="30"/>
      <c r="M3" s="30">
        <v>11</v>
      </c>
      <c r="N3" s="31" t="str">
        <f>IF(J3=1,B3,IF(J5=1,B5,IF(J7=1,B7,"")))</f>
        <v>花田　直弥</v>
      </c>
      <c r="O3" s="31" t="str">
        <f>IF(J3=1,C3,IF(J5=1,C5,IF(J7=1,C7,"")))</f>
        <v>京都</v>
      </c>
      <c r="P3" s="31" t="str">
        <f>IF(J3=1,D3,IF(J5=1,D5,IF(J7=1,D7,"")))</f>
        <v>京都市役所</v>
      </c>
    </row>
    <row r="4" spans="1:16" s="12" customFormat="1" ht="12" customHeight="1" x14ac:dyDescent="0.3">
      <c r="A4" s="128"/>
      <c r="B4" s="13" t="s">
        <v>10</v>
      </c>
      <c r="C4" s="14" t="s">
        <v>11</v>
      </c>
      <c r="D4" s="15" t="s">
        <v>12</v>
      </c>
      <c r="E4" s="120"/>
      <c r="F4" s="113"/>
      <c r="G4" s="113"/>
      <c r="H4" s="113"/>
      <c r="I4" s="113"/>
      <c r="J4" s="115"/>
      <c r="L4" s="30"/>
      <c r="M4" s="30">
        <v>12</v>
      </c>
      <c r="N4" s="31" t="str">
        <f>IF(J3=1,B4,IF(J5=1,B6,IF(J7=1,B8,"")))</f>
        <v>三浦　洋美</v>
      </c>
      <c r="O4" s="31" t="str">
        <f>IF(J3=1,C4,IF(J5=1,C6,IF(J7=1,C8,"")))</f>
        <v>群馬</v>
      </c>
      <c r="P4" s="31" t="str">
        <f>IF(J3=1,D4,IF(J5=1,D6,IF(J7=1,D8,"")))</f>
        <v>Palaistra</v>
      </c>
    </row>
    <row r="5" spans="1:16" s="12" customFormat="1" ht="12" customHeight="1" x14ac:dyDescent="0.3">
      <c r="A5" s="127">
        <v>2</v>
      </c>
      <c r="B5" s="9" t="s">
        <v>13</v>
      </c>
      <c r="C5" s="10" t="s">
        <v>14</v>
      </c>
      <c r="D5" s="11" t="s">
        <v>15</v>
      </c>
      <c r="E5" s="113">
        <v>0</v>
      </c>
      <c r="F5" s="120"/>
      <c r="G5" s="113" t="s">
        <v>229</v>
      </c>
      <c r="H5" s="129">
        <f t="shared" ref="H5" si="0">COUNTIFS(E5:G6,"④")</f>
        <v>1</v>
      </c>
      <c r="I5" s="129"/>
      <c r="J5" s="115">
        <f>IF(COUNTIFS(E5:G6,"④")=2,1,IF(COUNTIFS(E5:G6,"④")=1,2,3))</f>
        <v>2</v>
      </c>
      <c r="L5" s="30"/>
      <c r="M5" s="30">
        <v>13</v>
      </c>
      <c r="N5" s="30"/>
      <c r="O5" s="30"/>
      <c r="P5" s="30"/>
    </row>
    <row r="6" spans="1:16" s="12" customFormat="1" ht="12" customHeight="1" x14ac:dyDescent="0.3">
      <c r="A6" s="128"/>
      <c r="B6" s="13" t="s">
        <v>16</v>
      </c>
      <c r="C6" s="14" t="s">
        <v>17</v>
      </c>
      <c r="D6" s="15" t="s">
        <v>18</v>
      </c>
      <c r="E6" s="113"/>
      <c r="F6" s="120"/>
      <c r="G6" s="113"/>
      <c r="H6" s="131"/>
      <c r="I6" s="131"/>
      <c r="J6" s="115"/>
      <c r="L6" s="30"/>
      <c r="M6" s="30">
        <v>14</v>
      </c>
      <c r="N6" s="30"/>
      <c r="O6" s="30"/>
      <c r="P6" s="30"/>
    </row>
    <row r="7" spans="1:16" s="12" customFormat="1" ht="12" customHeight="1" x14ac:dyDescent="0.3">
      <c r="A7" s="118">
        <v>3</v>
      </c>
      <c r="B7" s="16" t="s">
        <v>19</v>
      </c>
      <c r="C7" s="119" t="s">
        <v>20</v>
      </c>
      <c r="D7" s="124" t="s">
        <v>21</v>
      </c>
      <c r="E7" s="113">
        <v>2</v>
      </c>
      <c r="F7" s="113">
        <v>1</v>
      </c>
      <c r="G7" s="120"/>
      <c r="H7" s="129">
        <f t="shared" ref="H7" si="1">COUNTIFS(E7:G8,"④")</f>
        <v>0</v>
      </c>
      <c r="I7" s="129"/>
      <c r="J7" s="115">
        <f t="shared" ref="J7" si="2">IF(COUNTIFS(E7:G8,"④")=2,1,IF(COUNTIFS(E7:G8,"④")=1,2,3))</f>
        <v>3</v>
      </c>
      <c r="L7" s="30"/>
      <c r="M7" s="30">
        <v>15</v>
      </c>
      <c r="N7" s="30"/>
      <c r="O7" s="30"/>
      <c r="P7" s="30"/>
    </row>
    <row r="8" spans="1:16" s="12" customFormat="1" ht="12" customHeight="1" x14ac:dyDescent="0.3">
      <c r="A8" s="126"/>
      <c r="B8" s="19" t="s">
        <v>22</v>
      </c>
      <c r="C8" s="87"/>
      <c r="D8" s="102"/>
      <c r="E8" s="114"/>
      <c r="F8" s="114"/>
      <c r="G8" s="121"/>
      <c r="H8" s="130"/>
      <c r="I8" s="130"/>
      <c r="J8" s="115"/>
      <c r="L8" s="30"/>
      <c r="M8" s="30">
        <v>16</v>
      </c>
      <c r="N8" s="30"/>
      <c r="O8" s="30"/>
      <c r="P8" s="30"/>
    </row>
    <row r="9" spans="1:16" s="1" customFormat="1" ht="7.2" customHeight="1" x14ac:dyDescent="0.3">
      <c r="A9" s="17"/>
      <c r="B9" s="17"/>
      <c r="C9" s="17"/>
      <c r="D9" s="17"/>
      <c r="E9" s="22"/>
      <c r="F9" s="22"/>
      <c r="G9" s="22"/>
      <c r="H9" s="22"/>
      <c r="I9" s="22"/>
      <c r="J9" s="22"/>
      <c r="L9" s="30"/>
      <c r="M9" s="30">
        <v>17</v>
      </c>
    </row>
    <row r="10" spans="1:16" s="1" customFormat="1" ht="12" customHeight="1" x14ac:dyDescent="0.3">
      <c r="A10" s="37">
        <v>2</v>
      </c>
      <c r="B10" s="3" t="s">
        <v>1</v>
      </c>
      <c r="C10" s="4" t="s">
        <v>2</v>
      </c>
      <c r="D10" s="5" t="s">
        <v>3</v>
      </c>
      <c r="E10" s="6">
        <f>A11</f>
        <v>4</v>
      </c>
      <c r="F10" s="6">
        <f>A11+1</f>
        <v>5</v>
      </c>
      <c r="G10" s="6">
        <f>A11+2</f>
        <v>6</v>
      </c>
      <c r="H10" s="6" t="s">
        <v>4</v>
      </c>
      <c r="I10" s="6" t="s">
        <v>5</v>
      </c>
      <c r="J10" s="7" t="s">
        <v>6</v>
      </c>
      <c r="M10" s="30">
        <v>20</v>
      </c>
    </row>
    <row r="11" spans="1:16" s="1" customFormat="1" ht="12" customHeight="1" x14ac:dyDescent="0.3">
      <c r="A11" s="127">
        <v>4</v>
      </c>
      <c r="B11" s="9" t="s">
        <v>23</v>
      </c>
      <c r="C11" s="86" t="s">
        <v>24</v>
      </c>
      <c r="D11" s="11" t="s">
        <v>25</v>
      </c>
      <c r="E11" s="120"/>
      <c r="F11" s="113">
        <v>0</v>
      </c>
      <c r="G11" s="113" t="s">
        <v>229</v>
      </c>
      <c r="H11" s="113">
        <f t="shared" ref="H11" si="3">COUNTIFS(E11:G12,"④")</f>
        <v>1</v>
      </c>
      <c r="I11" s="113"/>
      <c r="J11" s="115">
        <f>IF(COUNTIFS(E11:G12,"④")=2,1,IF(COUNTIFS(E11:G12,"④")=1,2,3))</f>
        <v>2</v>
      </c>
      <c r="M11" s="30">
        <v>21</v>
      </c>
      <c r="N11" s="31" t="str">
        <f t="shared" ref="N11" si="4">IF(J11=1,B11,IF(J13=1,B13,IF(J15=1,B15,"")))</f>
        <v>栗原　大輔</v>
      </c>
      <c r="O11" s="31" t="str">
        <f>IF(J11=1,C11,IF(J13=1,C13,IF(J15=1,C15,"")))</f>
        <v>東京</v>
      </c>
      <c r="P11" s="31" t="str">
        <f t="shared" ref="P11" si="5">IF(J11=1,D11,IF(J13=1,D13,IF(J15=1,D15,"")))</f>
        <v>富士桜部屋</v>
      </c>
    </row>
    <row r="12" spans="1:16" s="1" customFormat="1" ht="12" customHeight="1" x14ac:dyDescent="0.3">
      <c r="A12" s="128"/>
      <c r="B12" s="13" t="s">
        <v>26</v>
      </c>
      <c r="C12" s="94"/>
      <c r="D12" s="15" t="s">
        <v>27</v>
      </c>
      <c r="E12" s="120"/>
      <c r="F12" s="113"/>
      <c r="G12" s="113"/>
      <c r="H12" s="113"/>
      <c r="I12" s="113"/>
      <c r="J12" s="115"/>
      <c r="M12" s="30">
        <v>22</v>
      </c>
      <c r="N12" s="31" t="str">
        <f t="shared" ref="N12" si="6">IF(J11=1,B12,IF(J13=1,B14,IF(J15=1,B16,"")))</f>
        <v>我妻　万美</v>
      </c>
      <c r="O12" s="31" t="str">
        <f>IF(J11=1,C11,IF(J13=1,C13,IF(J15=1,C15,"")))</f>
        <v>東京</v>
      </c>
      <c r="P12" s="31" t="str">
        <f t="shared" ref="P12" si="7">IF(J11=1,D12,IF(J13=1,D14,IF(J15=1,D16,"")))</f>
        <v>杉並文化クラブ</v>
      </c>
    </row>
    <row r="13" spans="1:16" s="1" customFormat="1" ht="12" customHeight="1" x14ac:dyDescent="0.3">
      <c r="A13" s="127">
        <v>5</v>
      </c>
      <c r="B13" s="9" t="s">
        <v>28</v>
      </c>
      <c r="C13" s="86" t="s">
        <v>14</v>
      </c>
      <c r="D13" s="11" t="s">
        <v>29</v>
      </c>
      <c r="E13" s="113" t="s">
        <v>229</v>
      </c>
      <c r="F13" s="120"/>
      <c r="G13" s="113" t="s">
        <v>229</v>
      </c>
      <c r="H13" s="113">
        <f t="shared" ref="H13" si="8">COUNTIFS(E13:G14,"④")</f>
        <v>2</v>
      </c>
      <c r="I13" s="113"/>
      <c r="J13" s="115">
        <f t="shared" ref="J13" si="9">IF(COUNTIFS(E13:G14,"④")=2,1,IF(COUNTIFS(E13:G14,"④")=1,2,3))</f>
        <v>1</v>
      </c>
      <c r="M13" s="30">
        <v>23</v>
      </c>
      <c r="N13" s="30"/>
      <c r="O13" s="30"/>
      <c r="P13" s="30"/>
    </row>
    <row r="14" spans="1:16" s="1" customFormat="1" ht="12" customHeight="1" x14ac:dyDescent="0.3">
      <c r="A14" s="128"/>
      <c r="B14" s="13" t="s">
        <v>30</v>
      </c>
      <c r="C14" s="94"/>
      <c r="D14" s="15" t="s">
        <v>31</v>
      </c>
      <c r="E14" s="113"/>
      <c r="F14" s="120"/>
      <c r="G14" s="113"/>
      <c r="H14" s="113"/>
      <c r="I14" s="113"/>
      <c r="J14" s="115"/>
      <c r="M14" s="30">
        <v>24</v>
      </c>
      <c r="N14" s="30"/>
      <c r="O14" s="30"/>
      <c r="P14" s="30"/>
    </row>
    <row r="15" spans="1:16" s="1" customFormat="1" ht="12" customHeight="1" x14ac:dyDescent="0.3">
      <c r="A15" s="118">
        <v>6</v>
      </c>
      <c r="B15" s="16" t="s">
        <v>32</v>
      </c>
      <c r="C15" s="119" t="s">
        <v>33</v>
      </c>
      <c r="D15" s="124" t="s">
        <v>34</v>
      </c>
      <c r="E15" s="113">
        <v>2</v>
      </c>
      <c r="F15" s="113">
        <v>0</v>
      </c>
      <c r="G15" s="120"/>
      <c r="H15" s="113">
        <f t="shared" ref="H15" si="10">COUNTIFS(E15:G16,"④")</f>
        <v>0</v>
      </c>
      <c r="I15" s="113"/>
      <c r="J15" s="115">
        <f t="shared" ref="J15" si="11">IF(COUNTIFS(E15:G16,"④")=2,1,IF(COUNTIFS(E15:G16,"④")=1,2,3))</f>
        <v>3</v>
      </c>
      <c r="M15" s="30">
        <v>25</v>
      </c>
      <c r="N15" s="30"/>
      <c r="O15" s="30"/>
      <c r="P15" s="30"/>
    </row>
    <row r="16" spans="1:16" s="1" customFormat="1" ht="12" customHeight="1" x14ac:dyDescent="0.3">
      <c r="A16" s="126"/>
      <c r="B16" s="19" t="s">
        <v>35</v>
      </c>
      <c r="C16" s="87"/>
      <c r="D16" s="102"/>
      <c r="E16" s="114"/>
      <c r="F16" s="114"/>
      <c r="G16" s="121"/>
      <c r="H16" s="114"/>
      <c r="I16" s="114"/>
      <c r="J16" s="116"/>
      <c r="M16" s="30">
        <v>26</v>
      </c>
      <c r="N16" s="30"/>
      <c r="O16" s="30"/>
      <c r="P16" s="30"/>
    </row>
    <row r="17" spans="1:16" s="1" customFormat="1" ht="7.2" customHeight="1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M17" s="30">
        <v>27</v>
      </c>
    </row>
    <row r="18" spans="1:16" s="1" customFormat="1" ht="12" customHeight="1" x14ac:dyDescent="0.3">
      <c r="A18" s="37">
        <v>3</v>
      </c>
      <c r="B18" s="3" t="s">
        <v>1</v>
      </c>
      <c r="C18" s="4" t="s">
        <v>2</v>
      </c>
      <c r="D18" s="5" t="s">
        <v>3</v>
      </c>
      <c r="E18" s="23">
        <f>A19</f>
        <v>7</v>
      </c>
      <c r="F18" s="6">
        <f>A19+1</f>
        <v>8</v>
      </c>
      <c r="G18" s="6">
        <f>A19+2</f>
        <v>9</v>
      </c>
      <c r="H18" s="6" t="s">
        <v>4</v>
      </c>
      <c r="I18" s="6" t="s">
        <v>5</v>
      </c>
      <c r="J18" s="7" t="s">
        <v>6</v>
      </c>
      <c r="M18" s="30">
        <v>30</v>
      </c>
    </row>
    <row r="19" spans="1:16" s="1" customFormat="1" ht="12" customHeight="1" x14ac:dyDescent="0.3">
      <c r="A19" s="127">
        <v>7</v>
      </c>
      <c r="B19" s="9" t="s">
        <v>36</v>
      </c>
      <c r="C19" s="86" t="s">
        <v>37</v>
      </c>
      <c r="D19" s="11" t="s">
        <v>38</v>
      </c>
      <c r="E19" s="120"/>
      <c r="F19" s="113" t="s">
        <v>229</v>
      </c>
      <c r="G19" s="113" t="s">
        <v>229</v>
      </c>
      <c r="H19" s="113">
        <f t="shared" ref="H19" si="12">COUNTIFS(E19:G20,"④")</f>
        <v>2</v>
      </c>
      <c r="I19" s="113"/>
      <c r="J19" s="115">
        <f>IF(COUNTIFS(E19:G20,"④")=2,1,IF(COUNTIFS(E19:G20,"④")=1,2,3))</f>
        <v>1</v>
      </c>
      <c r="M19" s="30">
        <v>31</v>
      </c>
      <c r="N19" s="31" t="str">
        <f t="shared" ref="N19" si="13">IF(J19=1,B19,IF(J21=1,B21,IF(J23=1,B23,"")))</f>
        <v>松川 のぞみ</v>
      </c>
      <c r="O19" s="31" t="str">
        <f t="shared" ref="O19" si="14">IF(J19=1,C19,IF(J21=1,C21,IF(J23=1,C23,"")))</f>
        <v>兵庫</v>
      </c>
      <c r="P19" s="31" t="str">
        <f t="shared" ref="P19" si="15">IF(J19=1,D19,IF(J21=1,D21,IF(J23=1,D23,"")))</f>
        <v>今津クラブ</v>
      </c>
    </row>
    <row r="20" spans="1:16" s="1" customFormat="1" ht="12" customHeight="1" x14ac:dyDescent="0.3">
      <c r="A20" s="128"/>
      <c r="B20" s="13" t="s">
        <v>39</v>
      </c>
      <c r="C20" s="94"/>
      <c r="D20" s="15" t="s">
        <v>40</v>
      </c>
      <c r="E20" s="120"/>
      <c r="F20" s="113"/>
      <c r="G20" s="113"/>
      <c r="H20" s="113"/>
      <c r="I20" s="113"/>
      <c r="J20" s="115"/>
      <c r="M20" s="30">
        <v>32</v>
      </c>
      <c r="N20" s="31" t="str">
        <f t="shared" ref="N20" si="16">IF(J19=1,B20,IF(J21=1,B22,IF(J23=1,B24,"")))</f>
        <v>松川　佳裕</v>
      </c>
      <c r="O20" s="31">
        <f t="shared" ref="O20" si="17">IF(J19=1,C20,IF(J21=1,C22,IF(J23=1,C24,"")))</f>
        <v>0</v>
      </c>
      <c r="P20" s="31" t="str">
        <f t="shared" ref="P20" si="18">IF(J19=1,D20,IF(J21=1,D22,IF(J23=1,D24,"")))</f>
        <v>伊丹クラブ</v>
      </c>
    </row>
    <row r="21" spans="1:16" s="1" customFormat="1" ht="12" customHeight="1" x14ac:dyDescent="0.3">
      <c r="A21" s="127">
        <v>8</v>
      </c>
      <c r="B21" s="9" t="s">
        <v>41</v>
      </c>
      <c r="C21" s="86" t="s">
        <v>42</v>
      </c>
      <c r="D21" s="100" t="s">
        <v>43</v>
      </c>
      <c r="E21" s="113">
        <v>0</v>
      </c>
      <c r="F21" s="120"/>
      <c r="G21" s="113" t="s">
        <v>229</v>
      </c>
      <c r="H21" s="113">
        <f t="shared" ref="H21" si="19">COUNTIFS(E21:G22,"④")</f>
        <v>1</v>
      </c>
      <c r="I21" s="113"/>
      <c r="J21" s="115">
        <f>IF(COUNTIFS(E21:G22,"④")=2,1,IF(COUNTIFS(E21:G22,"④")=1,2,3))</f>
        <v>2</v>
      </c>
      <c r="M21" s="30">
        <v>33</v>
      </c>
      <c r="N21" s="30"/>
      <c r="O21" s="30"/>
      <c r="P21" s="30"/>
    </row>
    <row r="22" spans="1:16" s="1" customFormat="1" ht="12" customHeight="1" x14ac:dyDescent="0.3">
      <c r="A22" s="128"/>
      <c r="B22" s="13" t="s">
        <v>44</v>
      </c>
      <c r="C22" s="94"/>
      <c r="D22" s="101"/>
      <c r="E22" s="113"/>
      <c r="F22" s="120"/>
      <c r="G22" s="113"/>
      <c r="H22" s="113"/>
      <c r="I22" s="113"/>
      <c r="J22" s="115"/>
      <c r="M22" s="30">
        <v>34</v>
      </c>
      <c r="N22" s="30"/>
      <c r="O22" s="30"/>
      <c r="P22" s="30"/>
    </row>
    <row r="23" spans="1:16" s="1" customFormat="1" ht="12" customHeight="1" x14ac:dyDescent="0.3">
      <c r="A23" s="118">
        <v>9</v>
      </c>
      <c r="B23" s="16" t="s">
        <v>45</v>
      </c>
      <c r="C23" s="119" t="s">
        <v>46</v>
      </c>
      <c r="D23" s="18" t="s">
        <v>47</v>
      </c>
      <c r="E23" s="113">
        <v>0</v>
      </c>
      <c r="F23" s="113">
        <v>1</v>
      </c>
      <c r="G23" s="120"/>
      <c r="H23" s="113">
        <f t="shared" ref="H23" si="20">COUNTIFS(E23:G24,"④")</f>
        <v>0</v>
      </c>
      <c r="I23" s="113"/>
      <c r="J23" s="115">
        <f t="shared" ref="J23" si="21">IF(COUNTIFS(E23:G24,"④")=2,1,IF(COUNTIFS(E23:G24,"④")=1,2,3))</f>
        <v>3</v>
      </c>
      <c r="M23" s="30">
        <v>35</v>
      </c>
      <c r="N23" s="30"/>
      <c r="O23" s="30"/>
      <c r="P23" s="30"/>
    </row>
    <row r="24" spans="1:16" s="1" customFormat="1" ht="12" customHeight="1" x14ac:dyDescent="0.3">
      <c r="A24" s="126"/>
      <c r="B24" s="19" t="s">
        <v>48</v>
      </c>
      <c r="C24" s="87"/>
      <c r="D24" s="21" t="s">
        <v>49</v>
      </c>
      <c r="E24" s="114"/>
      <c r="F24" s="114"/>
      <c r="G24" s="121"/>
      <c r="H24" s="114"/>
      <c r="I24" s="114"/>
      <c r="J24" s="116"/>
      <c r="M24" s="30">
        <v>36</v>
      </c>
      <c r="N24" s="30"/>
      <c r="O24" s="30"/>
      <c r="P24" s="30"/>
    </row>
    <row r="25" spans="1:16" s="1" customFormat="1" ht="7.2" customHeight="1" x14ac:dyDescent="0.3">
      <c r="A25" s="17"/>
      <c r="B25" s="17"/>
      <c r="C25" s="17"/>
      <c r="D25" s="17"/>
      <c r="E25" s="22"/>
      <c r="F25" s="22"/>
      <c r="G25" s="22"/>
      <c r="H25" s="22"/>
      <c r="I25" s="22"/>
      <c r="J25" s="22"/>
      <c r="M25" s="30">
        <v>37</v>
      </c>
    </row>
    <row r="26" spans="1:16" s="1" customFormat="1" ht="12" customHeight="1" x14ac:dyDescent="0.3">
      <c r="A26" s="37">
        <v>4</v>
      </c>
      <c r="B26" s="3" t="s">
        <v>1</v>
      </c>
      <c r="C26" s="4" t="s">
        <v>2</v>
      </c>
      <c r="D26" s="5" t="s">
        <v>3</v>
      </c>
      <c r="E26" s="6">
        <f>A27</f>
        <v>10</v>
      </c>
      <c r="F26" s="6">
        <f>A27+1</f>
        <v>11</v>
      </c>
      <c r="G26" s="6">
        <f>A27+2</f>
        <v>12</v>
      </c>
      <c r="H26" s="6" t="s">
        <v>4</v>
      </c>
      <c r="I26" s="6" t="s">
        <v>5</v>
      </c>
      <c r="J26" s="7" t="s">
        <v>6</v>
      </c>
      <c r="M26" s="30">
        <v>40</v>
      </c>
    </row>
    <row r="27" spans="1:16" s="1" customFormat="1" ht="12" customHeight="1" x14ac:dyDescent="0.3">
      <c r="A27" s="127">
        <v>10</v>
      </c>
      <c r="B27" s="9" t="s">
        <v>50</v>
      </c>
      <c r="C27" s="86" t="s">
        <v>51</v>
      </c>
      <c r="D27" s="11" t="s">
        <v>52</v>
      </c>
      <c r="E27" s="120"/>
      <c r="F27" s="113" t="s">
        <v>229</v>
      </c>
      <c r="G27" s="113" t="s">
        <v>229</v>
      </c>
      <c r="H27" s="113">
        <f t="shared" ref="H27" si="22">COUNTIFS(E27:G28,"④")</f>
        <v>2</v>
      </c>
      <c r="I27" s="113"/>
      <c r="J27" s="115">
        <f>IF(COUNTIFS(E27:G28,"④")=2,1,IF(COUNTIFS(E27:G28,"④")=1,2,3))</f>
        <v>1</v>
      </c>
      <c r="M27" s="30">
        <v>41</v>
      </c>
      <c r="N27" s="31" t="str">
        <f t="shared" ref="N27" si="23">IF(J27=1,B27,IF(J29=1,B29,IF(J31=1,B31,"")))</f>
        <v>早瀬　友和</v>
      </c>
      <c r="O27" s="31" t="str">
        <f t="shared" ref="O27" si="24">IF(J27=1,C27,IF(J29=1,C29,IF(J31=1,C31,"")))</f>
        <v>愛知</v>
      </c>
      <c r="P27" s="31" t="str">
        <f t="shared" ref="P27" si="25">IF(J27=1,D27,IF(J29=1,D29,IF(J31=1,D31,"")))</f>
        <v>松葉クラブ</v>
      </c>
    </row>
    <row r="28" spans="1:16" s="1" customFormat="1" ht="12" customHeight="1" x14ac:dyDescent="0.3">
      <c r="A28" s="128"/>
      <c r="B28" s="13" t="s">
        <v>53</v>
      </c>
      <c r="C28" s="94"/>
      <c r="D28" s="15" t="s">
        <v>54</v>
      </c>
      <c r="E28" s="120"/>
      <c r="F28" s="113"/>
      <c r="G28" s="113"/>
      <c r="H28" s="113"/>
      <c r="I28" s="113"/>
      <c r="J28" s="115"/>
      <c r="M28" s="30">
        <v>42</v>
      </c>
      <c r="N28" s="31" t="str">
        <f t="shared" ref="N28" si="26">IF(J27=1,B28,IF(J29=1,B30,IF(J31=1,B32,"")))</f>
        <v>小山　香織</v>
      </c>
      <c r="O28" s="31">
        <f t="shared" ref="O28" si="27">IF(J27=1,C28,IF(J29=1,C30,IF(J31=1,C32,"")))</f>
        <v>0</v>
      </c>
      <c r="P28" s="31" t="str">
        <f t="shared" ref="P28" si="28">IF(J27=1,D28,IF(J29=1,D30,IF(J31=1,D32,"")))</f>
        <v>ヨネックス名古屋</v>
      </c>
    </row>
    <row r="29" spans="1:16" s="1" customFormat="1" ht="12" customHeight="1" x14ac:dyDescent="0.3">
      <c r="A29" s="127">
        <v>11</v>
      </c>
      <c r="B29" s="9" t="s">
        <v>55</v>
      </c>
      <c r="C29" s="86" t="s">
        <v>56</v>
      </c>
      <c r="D29" s="11" t="s">
        <v>57</v>
      </c>
      <c r="E29" s="113">
        <v>0</v>
      </c>
      <c r="F29" s="120"/>
      <c r="G29" s="113" t="s">
        <v>229</v>
      </c>
      <c r="H29" s="113">
        <f t="shared" ref="H29" si="29">COUNTIFS(E29:G30,"④")</f>
        <v>1</v>
      </c>
      <c r="I29" s="113"/>
      <c r="J29" s="115">
        <f>IF(COUNTIFS(E29:G30,"④")=2,1,IF(COUNTIFS(E29:G30,"④")=1,2,3))</f>
        <v>2</v>
      </c>
      <c r="M29" s="30">
        <v>43</v>
      </c>
      <c r="N29" s="30"/>
      <c r="O29" s="30"/>
      <c r="P29" s="30"/>
    </row>
    <row r="30" spans="1:16" s="1" customFormat="1" ht="12" customHeight="1" x14ac:dyDescent="0.3">
      <c r="A30" s="128"/>
      <c r="B30" s="13" t="s">
        <v>58</v>
      </c>
      <c r="C30" s="94"/>
      <c r="D30" s="15" t="s">
        <v>59</v>
      </c>
      <c r="E30" s="113"/>
      <c r="F30" s="120"/>
      <c r="G30" s="113"/>
      <c r="H30" s="113"/>
      <c r="I30" s="113"/>
      <c r="J30" s="115"/>
      <c r="M30" s="30">
        <v>44</v>
      </c>
      <c r="N30" s="30"/>
      <c r="O30" s="30"/>
      <c r="P30" s="30"/>
    </row>
    <row r="31" spans="1:16" s="1" customFormat="1" ht="12" customHeight="1" x14ac:dyDescent="0.3">
      <c r="A31" s="118">
        <v>12</v>
      </c>
      <c r="B31" s="16" t="s">
        <v>60</v>
      </c>
      <c r="C31" s="119" t="s">
        <v>14</v>
      </c>
      <c r="D31" s="124" t="s">
        <v>61</v>
      </c>
      <c r="E31" s="113">
        <v>2</v>
      </c>
      <c r="F31" s="113">
        <v>3</v>
      </c>
      <c r="G31" s="120"/>
      <c r="H31" s="113">
        <f t="shared" ref="H31" si="30">COUNTIFS(E31:G32,"④")</f>
        <v>0</v>
      </c>
      <c r="I31" s="113"/>
      <c r="J31" s="115">
        <f t="shared" ref="J31" si="31">IF(COUNTIFS(E31:G32,"④")=2,1,IF(COUNTIFS(E31:G32,"④")=1,2,3))</f>
        <v>3</v>
      </c>
      <c r="M31" s="30">
        <v>45</v>
      </c>
      <c r="N31" s="30"/>
      <c r="O31" s="30"/>
      <c r="P31" s="30"/>
    </row>
    <row r="32" spans="1:16" s="1" customFormat="1" ht="12" customHeight="1" x14ac:dyDescent="0.3">
      <c r="A32" s="126"/>
      <c r="B32" s="19" t="s">
        <v>62</v>
      </c>
      <c r="C32" s="87"/>
      <c r="D32" s="102"/>
      <c r="E32" s="114"/>
      <c r="F32" s="114"/>
      <c r="G32" s="121"/>
      <c r="H32" s="114"/>
      <c r="I32" s="114"/>
      <c r="J32" s="116"/>
      <c r="M32" s="30">
        <v>46</v>
      </c>
      <c r="N32" s="30"/>
      <c r="O32" s="30"/>
      <c r="P32" s="30"/>
    </row>
    <row r="33" spans="1:16" s="1" customFormat="1" ht="7.2" customHeight="1" x14ac:dyDescent="0.3">
      <c r="A33" s="17"/>
      <c r="B33" s="17"/>
      <c r="C33" s="17"/>
      <c r="D33" s="17"/>
      <c r="E33" s="22"/>
      <c r="F33" s="22"/>
      <c r="G33" s="22"/>
      <c r="H33" s="22"/>
      <c r="I33" s="22"/>
      <c r="J33" s="22"/>
      <c r="M33" s="30">
        <v>47</v>
      </c>
    </row>
    <row r="34" spans="1:16" s="1" customFormat="1" ht="12" customHeight="1" x14ac:dyDescent="0.3">
      <c r="A34" s="37">
        <v>5</v>
      </c>
      <c r="B34" s="3" t="s">
        <v>1</v>
      </c>
      <c r="C34" s="4" t="s">
        <v>2</v>
      </c>
      <c r="D34" s="5" t="s">
        <v>3</v>
      </c>
      <c r="E34" s="6">
        <f>A35</f>
        <v>13</v>
      </c>
      <c r="F34" s="6">
        <f>A35+1</f>
        <v>14</v>
      </c>
      <c r="G34" s="6">
        <f>A35+2</f>
        <v>15</v>
      </c>
      <c r="H34" s="6" t="s">
        <v>4</v>
      </c>
      <c r="I34" s="6" t="s">
        <v>5</v>
      </c>
      <c r="J34" s="7" t="s">
        <v>6</v>
      </c>
      <c r="M34" s="30">
        <v>50</v>
      </c>
    </row>
    <row r="35" spans="1:16" s="1" customFormat="1" ht="12" customHeight="1" x14ac:dyDescent="0.3">
      <c r="A35" s="127">
        <v>13</v>
      </c>
      <c r="B35" s="9" t="s">
        <v>63</v>
      </c>
      <c r="C35" s="10" t="s">
        <v>64</v>
      </c>
      <c r="D35" s="11" t="s">
        <v>65</v>
      </c>
      <c r="E35" s="120"/>
      <c r="F35" s="113" t="s">
        <v>229</v>
      </c>
      <c r="G35" s="113" t="s">
        <v>229</v>
      </c>
      <c r="H35" s="113">
        <f t="shared" ref="H35" si="32">COUNTIFS(E35:G36,"④")</f>
        <v>2</v>
      </c>
      <c r="I35" s="113"/>
      <c r="J35" s="115">
        <f>IF(COUNTIFS(E35:G36,"④")=2,1,IF(COUNTIFS(E35:G36,"④")=1,2,3))</f>
        <v>1</v>
      </c>
      <c r="M35" s="30">
        <v>51</v>
      </c>
      <c r="N35" s="31" t="str">
        <f t="shared" ref="N35" si="33">IF(J35=1,B35,IF(J37=1,B37,IF(J39=1,B39,"")))</f>
        <v>荒木　健育</v>
      </c>
      <c r="O35" s="31" t="str">
        <f t="shared" ref="O35" si="34">IF(J35=1,C35,IF(J37=1,C37,IF(J39=1,C39,"")))</f>
        <v>長崎</v>
      </c>
      <c r="P35" s="31" t="str">
        <f t="shared" ref="P35" si="35">IF(J35=1,D35,IF(J37=1,D37,IF(J39=1,D39,"")))</f>
        <v>長島ITC</v>
      </c>
    </row>
    <row r="36" spans="1:16" s="1" customFormat="1" ht="12" customHeight="1" x14ac:dyDescent="0.3">
      <c r="A36" s="128"/>
      <c r="B36" s="13" t="s">
        <v>66</v>
      </c>
      <c r="C36" s="14" t="s">
        <v>67</v>
      </c>
      <c r="D36" s="15" t="s">
        <v>68</v>
      </c>
      <c r="E36" s="120"/>
      <c r="F36" s="113"/>
      <c r="G36" s="113"/>
      <c r="H36" s="113"/>
      <c r="I36" s="113"/>
      <c r="J36" s="115"/>
      <c r="M36" s="30">
        <v>52</v>
      </c>
      <c r="N36" s="31" t="str">
        <f t="shared" ref="N36" si="36">IF(J35=1,B36,IF(J37=1,B38,IF(J39=1,B40,"")))</f>
        <v>田中　悠希</v>
      </c>
      <c r="O36" s="31" t="str">
        <f t="shared" ref="O36" si="37">IF(J35=1,C36,IF(J37=1,C38,IF(J39=1,C40,"")))</f>
        <v>佐賀</v>
      </c>
      <c r="P36" s="31" t="str">
        <f t="shared" ref="P36" si="38">IF(J35=1,D36,IF(J37=1,D38,IF(J39=1,D40,"")))</f>
        <v>鳥栖クラブ</v>
      </c>
    </row>
    <row r="37" spans="1:16" s="1" customFormat="1" ht="12" customHeight="1" x14ac:dyDescent="0.3">
      <c r="A37" s="127">
        <v>14</v>
      </c>
      <c r="B37" s="9" t="s">
        <v>69</v>
      </c>
      <c r="C37" s="86" t="s">
        <v>14</v>
      </c>
      <c r="D37" s="11" t="s">
        <v>70</v>
      </c>
      <c r="E37" s="113">
        <v>0</v>
      </c>
      <c r="F37" s="120"/>
      <c r="G37" s="113">
        <v>0</v>
      </c>
      <c r="H37" s="113">
        <f t="shared" ref="H37" si="39">COUNTIFS(E37:G38,"④")</f>
        <v>0</v>
      </c>
      <c r="I37" s="113"/>
      <c r="J37" s="115">
        <f>IF(COUNTIFS(E37:G38,"④")=2,1,IF(COUNTIFS(E37:G38,"④")=1,2,3))</f>
        <v>3</v>
      </c>
      <c r="M37" s="30">
        <v>53</v>
      </c>
      <c r="N37" s="30"/>
      <c r="O37" s="30"/>
      <c r="P37" s="30"/>
    </row>
    <row r="38" spans="1:16" s="1" customFormat="1" ht="12" customHeight="1" x14ac:dyDescent="0.3">
      <c r="A38" s="128"/>
      <c r="B38" s="13" t="s">
        <v>71</v>
      </c>
      <c r="C38" s="94"/>
      <c r="D38" s="15" t="s">
        <v>72</v>
      </c>
      <c r="E38" s="113"/>
      <c r="F38" s="120"/>
      <c r="G38" s="113"/>
      <c r="H38" s="113"/>
      <c r="I38" s="113"/>
      <c r="J38" s="115"/>
      <c r="M38" s="30">
        <v>54</v>
      </c>
      <c r="N38" s="30"/>
      <c r="O38" s="30"/>
      <c r="P38" s="30"/>
    </row>
    <row r="39" spans="1:16" s="1" customFormat="1" ht="12" customHeight="1" x14ac:dyDescent="0.3">
      <c r="A39" s="118">
        <v>15</v>
      </c>
      <c r="B39" s="16" t="s">
        <v>73</v>
      </c>
      <c r="C39" s="119" t="s">
        <v>8</v>
      </c>
      <c r="D39" s="18" t="s">
        <v>74</v>
      </c>
      <c r="E39" s="113">
        <v>2</v>
      </c>
      <c r="F39" s="113" t="s">
        <v>229</v>
      </c>
      <c r="G39" s="120"/>
      <c r="H39" s="113">
        <f t="shared" ref="H39" si="40">COUNTIFS(E39:G40,"④")</f>
        <v>1</v>
      </c>
      <c r="I39" s="113"/>
      <c r="J39" s="115">
        <f t="shared" ref="J39" si="41">IF(COUNTIFS(E39:G40,"④")=2,1,IF(COUNTIFS(E39:G40,"④")=1,2,3))</f>
        <v>2</v>
      </c>
      <c r="M39" s="30">
        <v>55</v>
      </c>
      <c r="N39" s="30"/>
      <c r="O39" s="30"/>
      <c r="P39" s="30"/>
    </row>
    <row r="40" spans="1:16" s="1" customFormat="1" ht="12" customHeight="1" x14ac:dyDescent="0.3">
      <c r="A40" s="126"/>
      <c r="B40" s="19" t="s">
        <v>75</v>
      </c>
      <c r="C40" s="87"/>
      <c r="D40" s="21" t="s">
        <v>76</v>
      </c>
      <c r="E40" s="114"/>
      <c r="F40" s="114"/>
      <c r="G40" s="121"/>
      <c r="H40" s="114"/>
      <c r="I40" s="114"/>
      <c r="J40" s="116"/>
      <c r="M40" s="30">
        <v>56</v>
      </c>
      <c r="N40" s="30"/>
      <c r="O40" s="30"/>
      <c r="P40" s="30"/>
    </row>
    <row r="41" spans="1:16" s="1" customFormat="1" ht="7.2" customHeight="1" x14ac:dyDescent="0.3">
      <c r="A41" s="17"/>
      <c r="B41" s="17"/>
      <c r="C41" s="17"/>
      <c r="D41" s="17"/>
      <c r="E41" s="22"/>
      <c r="F41" s="22"/>
      <c r="G41" s="22"/>
      <c r="H41" s="22"/>
      <c r="I41" s="22"/>
      <c r="J41" s="22"/>
      <c r="M41" s="30">
        <v>57</v>
      </c>
    </row>
    <row r="42" spans="1:16" s="1" customFormat="1" ht="12" customHeight="1" x14ac:dyDescent="0.3">
      <c r="A42" s="37">
        <v>6</v>
      </c>
      <c r="B42" s="3" t="s">
        <v>1</v>
      </c>
      <c r="C42" s="4" t="s">
        <v>2</v>
      </c>
      <c r="D42" s="5" t="s">
        <v>3</v>
      </c>
      <c r="E42" s="6">
        <f>A43</f>
        <v>16</v>
      </c>
      <c r="F42" s="6">
        <f>A43+1</f>
        <v>17</v>
      </c>
      <c r="G42" s="6">
        <f>A43+2</f>
        <v>18</v>
      </c>
      <c r="H42" s="6" t="s">
        <v>4</v>
      </c>
      <c r="I42" s="6" t="s">
        <v>5</v>
      </c>
      <c r="J42" s="7" t="s">
        <v>6</v>
      </c>
      <c r="M42" s="30">
        <v>60</v>
      </c>
    </row>
    <row r="43" spans="1:16" s="1" customFormat="1" ht="12" customHeight="1" x14ac:dyDescent="0.3">
      <c r="A43" s="127">
        <v>16</v>
      </c>
      <c r="B43" s="9" t="s">
        <v>77</v>
      </c>
      <c r="C43" s="86" t="s">
        <v>20</v>
      </c>
      <c r="D43" s="100" t="s">
        <v>78</v>
      </c>
      <c r="E43" s="120"/>
      <c r="F43" s="113">
        <v>2</v>
      </c>
      <c r="G43" s="113">
        <v>1</v>
      </c>
      <c r="H43" s="113">
        <f t="shared" ref="H43" si="42">COUNTIFS(E43:G44,"④")</f>
        <v>0</v>
      </c>
      <c r="I43" s="113"/>
      <c r="J43" s="115">
        <f>IF(COUNTIFS(E43:G44,"④")=2,1,IF(COUNTIFS(E43:G44,"④")=1,2,3))</f>
        <v>3</v>
      </c>
      <c r="M43" s="30">
        <v>61</v>
      </c>
      <c r="N43" s="31" t="str">
        <f t="shared" ref="N43" si="43">IF(J43=1,B43,IF(J45=1,B45,IF(J47=1,B47,"")))</f>
        <v>麻生　まゆ</v>
      </c>
      <c r="O43" s="31" t="str">
        <f t="shared" ref="O43" si="44">IF(J43=1,C43,IF(J45=1,C45,IF(J47=1,C47,"")))</f>
        <v>愛知</v>
      </c>
      <c r="P43" s="31" t="str">
        <f t="shared" ref="P43" si="45">IF(J43=1,D43,IF(J45=1,D45,IF(J47=1,D47,"")))</f>
        <v>葵クラブ</v>
      </c>
    </row>
    <row r="44" spans="1:16" s="1" customFormat="1" ht="12" customHeight="1" x14ac:dyDescent="0.3">
      <c r="A44" s="128"/>
      <c r="B44" s="13" t="s">
        <v>79</v>
      </c>
      <c r="C44" s="94"/>
      <c r="D44" s="101"/>
      <c r="E44" s="120"/>
      <c r="F44" s="113"/>
      <c r="G44" s="113"/>
      <c r="H44" s="113"/>
      <c r="I44" s="113"/>
      <c r="J44" s="115"/>
      <c r="M44" s="30">
        <v>62</v>
      </c>
      <c r="N44" s="31" t="str">
        <f t="shared" ref="N44" si="46">IF(J43=1,B44,IF(J45=1,B46,IF(J47=1,B48,"")))</f>
        <v>金子　裕亮</v>
      </c>
      <c r="O44" s="31" t="str">
        <f t="shared" ref="O44" si="47">IF(J43=1,C44,IF(J45=1,C46,IF(J47=1,C48,"")))</f>
        <v>東京</v>
      </c>
      <c r="P44" s="31" t="str">
        <f t="shared" ref="P44" si="48">IF(J43=1,D44,IF(J45=1,D46,IF(J47=1,D48,"")))</f>
        <v>ミドウクラブ</v>
      </c>
    </row>
    <row r="45" spans="1:16" s="1" customFormat="1" ht="12" customHeight="1" x14ac:dyDescent="0.3">
      <c r="A45" s="127">
        <v>17</v>
      </c>
      <c r="B45" s="9" t="s">
        <v>80</v>
      </c>
      <c r="C45" s="10" t="s">
        <v>51</v>
      </c>
      <c r="D45" s="11" t="s">
        <v>81</v>
      </c>
      <c r="E45" s="113" t="s">
        <v>229</v>
      </c>
      <c r="F45" s="120"/>
      <c r="G45" s="113" t="s">
        <v>229</v>
      </c>
      <c r="H45" s="113">
        <f t="shared" ref="H45" si="49">COUNTIFS(E45:G46,"④")</f>
        <v>2</v>
      </c>
      <c r="I45" s="113"/>
      <c r="J45" s="115">
        <f>IF(COUNTIFS(E45:G46,"④")=2,1,IF(COUNTIFS(E45:G46,"④")=1,2,3))</f>
        <v>1</v>
      </c>
      <c r="M45" s="30">
        <v>63</v>
      </c>
      <c r="N45" s="30"/>
      <c r="O45" s="30"/>
      <c r="P45" s="30"/>
    </row>
    <row r="46" spans="1:16" s="1" customFormat="1" ht="12" customHeight="1" x14ac:dyDescent="0.3">
      <c r="A46" s="128"/>
      <c r="B46" s="13" t="s">
        <v>82</v>
      </c>
      <c r="C46" s="14" t="s">
        <v>83</v>
      </c>
      <c r="D46" s="15" t="s">
        <v>84</v>
      </c>
      <c r="E46" s="113"/>
      <c r="F46" s="120"/>
      <c r="G46" s="113"/>
      <c r="H46" s="113"/>
      <c r="I46" s="113"/>
      <c r="J46" s="115"/>
      <c r="M46" s="30">
        <v>64</v>
      </c>
      <c r="N46" s="30"/>
      <c r="O46" s="30"/>
      <c r="P46" s="30"/>
    </row>
    <row r="47" spans="1:16" s="1" customFormat="1" ht="12" customHeight="1" x14ac:dyDescent="0.3">
      <c r="A47" s="118">
        <v>18</v>
      </c>
      <c r="B47" s="16" t="s">
        <v>85</v>
      </c>
      <c r="C47" s="119" t="s">
        <v>86</v>
      </c>
      <c r="D47" s="18" t="s">
        <v>87</v>
      </c>
      <c r="E47" s="113" t="s">
        <v>229</v>
      </c>
      <c r="F47" s="113">
        <v>1</v>
      </c>
      <c r="G47" s="120"/>
      <c r="H47" s="113">
        <f t="shared" ref="H47" si="50">COUNTIFS(E47:G48,"④")</f>
        <v>1</v>
      </c>
      <c r="I47" s="113"/>
      <c r="J47" s="115">
        <f t="shared" ref="J47" si="51">IF(COUNTIFS(E47:G48,"④")=2,1,IF(COUNTIFS(E47:G48,"④")=1,2,3))</f>
        <v>2</v>
      </c>
      <c r="M47" s="30">
        <v>65</v>
      </c>
      <c r="N47" s="30"/>
      <c r="O47" s="30"/>
      <c r="P47" s="30"/>
    </row>
    <row r="48" spans="1:16" s="1" customFormat="1" ht="12" customHeight="1" x14ac:dyDescent="0.3">
      <c r="A48" s="126"/>
      <c r="B48" s="19" t="s">
        <v>88</v>
      </c>
      <c r="C48" s="87"/>
      <c r="D48" s="21" t="s">
        <v>89</v>
      </c>
      <c r="E48" s="114"/>
      <c r="F48" s="114"/>
      <c r="G48" s="121"/>
      <c r="H48" s="114"/>
      <c r="I48" s="114"/>
      <c r="J48" s="116"/>
      <c r="M48" s="30">
        <v>66</v>
      </c>
      <c r="N48" s="30"/>
      <c r="O48" s="30"/>
      <c r="P48" s="30"/>
    </row>
    <row r="49" spans="1:16" s="1" customFormat="1" ht="7.2" customHeight="1" x14ac:dyDescent="0.3">
      <c r="A49" s="17"/>
      <c r="B49" s="17"/>
      <c r="C49" s="17"/>
      <c r="D49" s="17"/>
      <c r="E49" s="22"/>
      <c r="F49" s="22"/>
      <c r="G49" s="22"/>
      <c r="H49" s="22"/>
      <c r="I49" s="22"/>
      <c r="J49" s="22"/>
      <c r="M49" s="30">
        <v>67</v>
      </c>
    </row>
    <row r="50" spans="1:16" s="1" customFormat="1" ht="12" customHeight="1" x14ac:dyDescent="0.3">
      <c r="A50" s="37">
        <v>7</v>
      </c>
      <c r="B50" s="3" t="s">
        <v>1</v>
      </c>
      <c r="C50" s="4" t="s">
        <v>2</v>
      </c>
      <c r="D50" s="5" t="s">
        <v>3</v>
      </c>
      <c r="E50" s="6">
        <f>A51</f>
        <v>19</v>
      </c>
      <c r="F50" s="6">
        <f>A51+1</f>
        <v>20</v>
      </c>
      <c r="G50" s="6">
        <f>A51+2</f>
        <v>21</v>
      </c>
      <c r="H50" s="6" t="s">
        <v>4</v>
      </c>
      <c r="I50" s="6" t="s">
        <v>5</v>
      </c>
      <c r="J50" s="7" t="s">
        <v>6</v>
      </c>
      <c r="M50" s="30">
        <v>70</v>
      </c>
    </row>
    <row r="51" spans="1:16" s="1" customFormat="1" ht="12" customHeight="1" x14ac:dyDescent="0.3">
      <c r="A51" s="127">
        <v>19</v>
      </c>
      <c r="B51" s="9" t="s">
        <v>90</v>
      </c>
      <c r="C51" s="10" t="s">
        <v>37</v>
      </c>
      <c r="D51" s="11" t="s">
        <v>91</v>
      </c>
      <c r="E51" s="120"/>
      <c r="F51" s="113">
        <v>1</v>
      </c>
      <c r="G51" s="113">
        <v>3</v>
      </c>
      <c r="H51" s="113">
        <f t="shared" ref="H51" si="52">COUNTIFS(E51:G52,"④")</f>
        <v>0</v>
      </c>
      <c r="I51" s="113"/>
      <c r="J51" s="115">
        <f>IF(COUNTIFS(E51:G52,"④")=2,1,IF(COUNTIFS(E51:G52,"④")=1,2,3))</f>
        <v>3</v>
      </c>
      <c r="M51" s="30">
        <v>71</v>
      </c>
      <c r="N51" s="31" t="str">
        <f t="shared" ref="N51" si="53">IF(J51=1,B51,IF(J53=1,B53,IF(J55=1,B55,"")))</f>
        <v>野間　智美</v>
      </c>
      <c r="O51" s="31" t="str">
        <f t="shared" ref="O51" si="54">IF(J51=1,C51,IF(J53=1,C53,IF(J55=1,C55,"")))</f>
        <v>福岡</v>
      </c>
      <c r="P51" s="31" t="str">
        <f t="shared" ref="P51" si="55">IF(J51=1,D51,IF(J53=1,D53,IF(J55=1,D55,"")))</f>
        <v>男塾</v>
      </c>
    </row>
    <row r="52" spans="1:16" s="1" customFormat="1" ht="12" customHeight="1" x14ac:dyDescent="0.3">
      <c r="A52" s="128"/>
      <c r="B52" s="13" t="s">
        <v>92</v>
      </c>
      <c r="C52" s="14" t="s">
        <v>93</v>
      </c>
      <c r="D52" s="15" t="s">
        <v>54</v>
      </c>
      <c r="E52" s="120"/>
      <c r="F52" s="113"/>
      <c r="G52" s="113"/>
      <c r="H52" s="113"/>
      <c r="I52" s="113"/>
      <c r="J52" s="115"/>
      <c r="M52" s="30">
        <v>72</v>
      </c>
      <c r="N52" s="31" t="str">
        <f t="shared" ref="N52" si="56">IF(J51=1,B52,IF(J53=1,B54,IF(J55=1,B56,"")))</f>
        <v>與田　賢作</v>
      </c>
      <c r="O52" s="31">
        <f t="shared" ref="O52" si="57">IF(J51=1,C52,IF(J53=1,C54,IF(J55=1,C56,"")))</f>
        <v>0</v>
      </c>
      <c r="P52" s="31">
        <f t="shared" ref="P52" si="58">IF(J51=1,D52,IF(J53=1,D54,IF(J55=1,D56,"")))</f>
        <v>0</v>
      </c>
    </row>
    <row r="53" spans="1:16" s="1" customFormat="1" ht="12" customHeight="1" x14ac:dyDescent="0.3">
      <c r="A53" s="127">
        <v>20</v>
      </c>
      <c r="B53" s="9" t="s">
        <v>94</v>
      </c>
      <c r="C53" s="86" t="s">
        <v>95</v>
      </c>
      <c r="D53" s="100" t="s">
        <v>96</v>
      </c>
      <c r="E53" s="113" t="s">
        <v>229</v>
      </c>
      <c r="F53" s="120"/>
      <c r="G53" s="113" t="s">
        <v>229</v>
      </c>
      <c r="H53" s="113">
        <f t="shared" ref="H53" si="59">COUNTIFS(E53:G54,"④")</f>
        <v>2</v>
      </c>
      <c r="I53" s="113"/>
      <c r="J53" s="115">
        <f>IF(COUNTIFS(E53:G54,"④")=2,1,IF(COUNTIFS(E53:G54,"④")=1,2,3))</f>
        <v>1</v>
      </c>
      <c r="M53" s="30">
        <v>73</v>
      </c>
      <c r="N53" s="30"/>
      <c r="O53" s="30"/>
      <c r="P53" s="30"/>
    </row>
    <row r="54" spans="1:16" s="1" customFormat="1" ht="12" customHeight="1" x14ac:dyDescent="0.3">
      <c r="A54" s="128"/>
      <c r="B54" s="13" t="s">
        <v>97</v>
      </c>
      <c r="C54" s="94"/>
      <c r="D54" s="101"/>
      <c r="E54" s="113"/>
      <c r="F54" s="120"/>
      <c r="G54" s="113"/>
      <c r="H54" s="113"/>
      <c r="I54" s="113"/>
      <c r="J54" s="115"/>
      <c r="M54" s="30">
        <v>74</v>
      </c>
      <c r="N54" s="30"/>
      <c r="O54" s="30"/>
      <c r="P54" s="30"/>
    </row>
    <row r="55" spans="1:16" s="1" customFormat="1" ht="12" customHeight="1" x14ac:dyDescent="0.3">
      <c r="A55" s="118">
        <v>21</v>
      </c>
      <c r="B55" s="16" t="s">
        <v>98</v>
      </c>
      <c r="C55" s="119" t="s">
        <v>14</v>
      </c>
      <c r="D55" s="18" t="s">
        <v>61</v>
      </c>
      <c r="E55" s="113" t="s">
        <v>229</v>
      </c>
      <c r="F55" s="113">
        <v>3</v>
      </c>
      <c r="G55" s="120"/>
      <c r="H55" s="113">
        <f t="shared" ref="H55" si="60">COUNTIFS(E55:G56,"④")</f>
        <v>1</v>
      </c>
      <c r="I55" s="113"/>
      <c r="J55" s="115">
        <f t="shared" ref="J55" si="61">IF(COUNTIFS(E55:G56,"④")=2,1,IF(COUNTIFS(E55:G56,"④")=1,2,3))</f>
        <v>2</v>
      </c>
      <c r="M55" s="30">
        <v>75</v>
      </c>
      <c r="N55" s="30"/>
      <c r="O55" s="30"/>
      <c r="P55" s="30"/>
    </row>
    <row r="56" spans="1:16" s="1" customFormat="1" ht="12" customHeight="1" x14ac:dyDescent="0.3">
      <c r="A56" s="126"/>
      <c r="B56" s="19" t="s">
        <v>99</v>
      </c>
      <c r="C56" s="87"/>
      <c r="D56" s="21" t="s">
        <v>31</v>
      </c>
      <c r="E56" s="114"/>
      <c r="F56" s="114"/>
      <c r="G56" s="121"/>
      <c r="H56" s="114"/>
      <c r="I56" s="114"/>
      <c r="J56" s="116"/>
      <c r="M56" s="30">
        <v>76</v>
      </c>
      <c r="N56" s="30"/>
      <c r="O56" s="30"/>
      <c r="P56" s="30"/>
    </row>
    <row r="57" spans="1:16" s="1" customFormat="1" ht="7.2" customHeight="1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7"/>
      <c r="M57" s="30">
        <v>77</v>
      </c>
    </row>
    <row r="58" spans="1:16" s="1" customFormat="1" ht="12" customHeight="1" x14ac:dyDescent="0.3">
      <c r="A58" s="37">
        <v>8</v>
      </c>
      <c r="B58" s="3" t="s">
        <v>1</v>
      </c>
      <c r="C58" s="4" t="s">
        <v>2</v>
      </c>
      <c r="D58" s="5" t="s">
        <v>3</v>
      </c>
      <c r="E58" s="6">
        <f>A59</f>
        <v>22</v>
      </c>
      <c r="F58" s="6">
        <f>A59+1</f>
        <v>23</v>
      </c>
      <c r="G58" s="6">
        <f>A59+2</f>
        <v>24</v>
      </c>
      <c r="H58" s="6" t="s">
        <v>4</v>
      </c>
      <c r="I58" s="6" t="s">
        <v>5</v>
      </c>
      <c r="J58" s="7" t="s">
        <v>6</v>
      </c>
      <c r="M58" s="30">
        <v>80</v>
      </c>
    </row>
    <row r="59" spans="1:16" s="1" customFormat="1" ht="12" customHeight="1" x14ac:dyDescent="0.3">
      <c r="A59" s="122">
        <v>22</v>
      </c>
      <c r="B59" s="9" t="s">
        <v>100</v>
      </c>
      <c r="C59" s="86" t="s">
        <v>101</v>
      </c>
      <c r="D59" s="11" t="s">
        <v>102</v>
      </c>
      <c r="E59" s="120"/>
      <c r="F59" s="113" t="s">
        <v>229</v>
      </c>
      <c r="G59" s="113" t="s">
        <v>229</v>
      </c>
      <c r="H59" s="113">
        <f t="shared" ref="H59" si="62">COUNTIFS(E59:G60,"④")</f>
        <v>2</v>
      </c>
      <c r="I59" s="113"/>
      <c r="J59" s="115">
        <f>IF(COUNTIFS(E59:G60,"④")=2,1,IF(COUNTIFS(E59:G60,"④")=1,2,3))</f>
        <v>1</v>
      </c>
      <c r="M59" s="30">
        <v>81</v>
      </c>
      <c r="N59" s="31" t="str">
        <f t="shared" ref="N59" si="63">IF(J59=1,B59,IF(J61=1,B61,IF(J63=1,B63,"")))</f>
        <v>吉國　公人</v>
      </c>
      <c r="O59" s="31" t="str">
        <f t="shared" ref="O59" si="64">IF(J59=1,C59,IF(J61=1,C61,IF(J63=1,C63,"")))</f>
        <v>山口</v>
      </c>
      <c r="P59" s="31" t="str">
        <f t="shared" ref="P59" si="65">IF(J59=1,D59,IF(J61=1,D61,IF(J63=1,D63,"")))</f>
        <v>山口教員クラブ</v>
      </c>
    </row>
    <row r="60" spans="1:16" s="1" customFormat="1" ht="12" customHeight="1" x14ac:dyDescent="0.3">
      <c r="A60" s="123"/>
      <c r="B60" s="13" t="s">
        <v>103</v>
      </c>
      <c r="C60" s="94"/>
      <c r="D60" s="15" t="s">
        <v>104</v>
      </c>
      <c r="E60" s="120"/>
      <c r="F60" s="113"/>
      <c r="G60" s="113"/>
      <c r="H60" s="113"/>
      <c r="I60" s="113"/>
      <c r="J60" s="115"/>
      <c r="M60" s="30">
        <v>82</v>
      </c>
      <c r="N60" s="31" t="str">
        <f t="shared" ref="N60" si="66">IF(J59=1,B60,IF(J61=1,B62,IF(J63=1,B64,"")))</f>
        <v>福原　裕江</v>
      </c>
      <c r="O60" s="31">
        <f t="shared" ref="O60" si="67">IF(J59=1,C60,IF(J61=1,C62,IF(J63=1,C64,"")))</f>
        <v>0</v>
      </c>
      <c r="P60" s="31" t="str">
        <f t="shared" ref="P60" si="68">IF(J59=1,D60,IF(J61=1,D62,IF(J63=1,D64,"")))</f>
        <v>徳山クラブ</v>
      </c>
    </row>
    <row r="61" spans="1:16" s="1" customFormat="1" ht="12" customHeight="1" x14ac:dyDescent="0.3">
      <c r="A61" s="122">
        <v>23</v>
      </c>
      <c r="B61" s="9" t="s">
        <v>203</v>
      </c>
      <c r="C61" s="86" t="s">
        <v>105</v>
      </c>
      <c r="D61" s="100" t="s">
        <v>106</v>
      </c>
      <c r="E61" s="113">
        <v>0</v>
      </c>
      <c r="F61" s="120"/>
      <c r="G61" s="113">
        <v>1</v>
      </c>
      <c r="H61" s="113">
        <f t="shared" ref="H61" si="69">COUNTIFS(E61:G62,"④")</f>
        <v>0</v>
      </c>
      <c r="I61" s="113"/>
      <c r="J61" s="115">
        <f>IF(COUNTIFS(E61:G62,"④")=2,1,IF(COUNTIFS(E61:G62,"④")=1,2,3))</f>
        <v>3</v>
      </c>
      <c r="M61" s="30">
        <v>83</v>
      </c>
      <c r="N61" s="30"/>
      <c r="O61" s="30"/>
      <c r="P61" s="30"/>
    </row>
    <row r="62" spans="1:16" s="1" customFormat="1" ht="12" customHeight="1" x14ac:dyDescent="0.3">
      <c r="A62" s="123"/>
      <c r="B62" s="29" t="s">
        <v>204</v>
      </c>
      <c r="C62" s="94"/>
      <c r="D62" s="101"/>
      <c r="E62" s="113"/>
      <c r="F62" s="120"/>
      <c r="G62" s="113"/>
      <c r="H62" s="113"/>
      <c r="I62" s="113"/>
      <c r="J62" s="115"/>
      <c r="M62" s="30">
        <v>84</v>
      </c>
      <c r="N62" s="30"/>
      <c r="O62" s="30"/>
      <c r="P62" s="30"/>
    </row>
    <row r="63" spans="1:16" s="1" customFormat="1" ht="12" customHeight="1" x14ac:dyDescent="0.3">
      <c r="A63" s="117">
        <v>24</v>
      </c>
      <c r="B63" s="16" t="s">
        <v>108</v>
      </c>
      <c r="C63" s="17" t="s">
        <v>56</v>
      </c>
      <c r="D63" s="18" t="s">
        <v>109</v>
      </c>
      <c r="E63" s="113">
        <v>3</v>
      </c>
      <c r="F63" s="113" t="s">
        <v>229</v>
      </c>
      <c r="G63" s="120"/>
      <c r="H63" s="113">
        <f t="shared" ref="H63" si="70">COUNTIFS(E63:G64,"④")</f>
        <v>1</v>
      </c>
      <c r="I63" s="113"/>
      <c r="J63" s="115">
        <f t="shared" ref="J63" si="71">IF(COUNTIFS(E63:G64,"④")=2,1,IF(COUNTIFS(E63:G64,"④")=1,2,3))</f>
        <v>2</v>
      </c>
      <c r="M63" s="30">
        <v>85</v>
      </c>
      <c r="N63" s="30"/>
      <c r="O63" s="30"/>
      <c r="P63" s="30"/>
    </row>
    <row r="64" spans="1:16" s="1" customFormat="1" ht="12" customHeight="1" x14ac:dyDescent="0.3">
      <c r="A64" s="118"/>
      <c r="B64" s="19" t="s">
        <v>110</v>
      </c>
      <c r="C64" s="20" t="s">
        <v>111</v>
      </c>
      <c r="D64" s="21" t="s">
        <v>112</v>
      </c>
      <c r="E64" s="114"/>
      <c r="F64" s="114"/>
      <c r="G64" s="121"/>
      <c r="H64" s="114"/>
      <c r="I64" s="114"/>
      <c r="J64" s="116"/>
      <c r="M64" s="30">
        <v>86</v>
      </c>
      <c r="N64" s="30"/>
      <c r="O64" s="30"/>
      <c r="P64" s="30"/>
    </row>
    <row r="65" spans="1:16" s="1" customFormat="1" x14ac:dyDescent="0.3">
      <c r="A65" s="17"/>
      <c r="B65" s="24"/>
      <c r="C65" s="24"/>
      <c r="D65" s="25"/>
      <c r="E65" s="26"/>
      <c r="F65" s="26"/>
      <c r="G65" s="26"/>
      <c r="H65" s="26"/>
      <c r="I65" s="26"/>
      <c r="J65" s="26"/>
      <c r="M65" s="30"/>
    </row>
    <row r="66" spans="1:16" s="1" customFormat="1" ht="19.2" customHeight="1" x14ac:dyDescent="0.3">
      <c r="A66" s="108" t="s">
        <v>113</v>
      </c>
      <c r="B66" s="108"/>
      <c r="C66" s="108"/>
      <c r="D66" s="108"/>
      <c r="E66" s="108"/>
      <c r="F66" s="108"/>
      <c r="G66" s="108"/>
      <c r="H66" s="108"/>
      <c r="I66" s="108"/>
      <c r="J66" s="108"/>
      <c r="M66" s="30"/>
    </row>
    <row r="67" spans="1:16" s="1" customFormat="1" ht="12" customHeight="1" x14ac:dyDescent="0.3">
      <c r="A67" s="37">
        <v>9</v>
      </c>
      <c r="B67" s="3" t="s">
        <v>1</v>
      </c>
      <c r="C67" s="4" t="s">
        <v>2</v>
      </c>
      <c r="D67" s="5" t="s">
        <v>3</v>
      </c>
      <c r="E67" s="6">
        <f>A68</f>
        <v>25</v>
      </c>
      <c r="F67" s="6">
        <f>A68+1</f>
        <v>26</v>
      </c>
      <c r="G67" s="6">
        <f>A68+2</f>
        <v>27</v>
      </c>
      <c r="H67" s="6" t="s">
        <v>4</v>
      </c>
      <c r="I67" s="6" t="s">
        <v>5</v>
      </c>
      <c r="J67" s="7" t="s">
        <v>6</v>
      </c>
      <c r="M67" s="30">
        <v>90</v>
      </c>
    </row>
    <row r="68" spans="1:16" s="1" customFormat="1" ht="12" customHeight="1" x14ac:dyDescent="0.3">
      <c r="A68" s="122">
        <v>25</v>
      </c>
      <c r="B68" s="9" t="s">
        <v>114</v>
      </c>
      <c r="C68" s="86" t="s">
        <v>86</v>
      </c>
      <c r="D68" s="11" t="s">
        <v>115</v>
      </c>
      <c r="E68" s="120"/>
      <c r="F68" s="113" t="s">
        <v>229</v>
      </c>
      <c r="G68" s="113" t="s">
        <v>229</v>
      </c>
      <c r="H68" s="113">
        <f t="shared" ref="H68" si="72">COUNTIFS(E68:G69,"④")</f>
        <v>2</v>
      </c>
      <c r="I68" s="113"/>
      <c r="J68" s="115">
        <f>IF(COUNTIFS(E68:G69,"④")=2,1,IF(COUNTIFS(E68:G69,"④")=1,2,3))</f>
        <v>1</v>
      </c>
      <c r="M68" s="30">
        <v>91</v>
      </c>
      <c r="N68" s="31" t="str">
        <f t="shared" ref="N68" si="73">IF(J68=1,B68,IF(J70=1,B70,IF(J72=1,B72,"")))</f>
        <v>三好　朋美</v>
      </c>
      <c r="O68" s="31" t="str">
        <f t="shared" ref="O68" si="74">IF(J68=1,C68,IF(J70=1,C70,IF(J72=1,C72,"")))</f>
        <v>愛媛</v>
      </c>
      <c r="P68" s="31" t="str">
        <f t="shared" ref="P68" si="75">IF(J68=1,D68,IF(J70=1,D70,IF(J72=1,D72,"")))</f>
        <v>若葉クラブ</v>
      </c>
    </row>
    <row r="69" spans="1:16" s="1" customFormat="1" ht="12" customHeight="1" x14ac:dyDescent="0.3">
      <c r="A69" s="123"/>
      <c r="B69" s="13" t="s">
        <v>116</v>
      </c>
      <c r="C69" s="94"/>
      <c r="D69" s="15" t="s">
        <v>117</v>
      </c>
      <c r="E69" s="120"/>
      <c r="F69" s="113"/>
      <c r="G69" s="113"/>
      <c r="H69" s="113"/>
      <c r="I69" s="113"/>
      <c r="J69" s="115"/>
      <c r="M69" s="30">
        <v>92</v>
      </c>
      <c r="N69" s="31" t="str">
        <f t="shared" ref="N69" si="76">IF(J68=1,B69,IF(J70=1,B71,IF(J72=1,B73,"")))</f>
        <v>立田　康明</v>
      </c>
      <c r="O69" s="31">
        <f t="shared" ref="O69" si="77">IF(J68=1,C69,IF(J70=1,C71,IF(J72=1,C73,"")))</f>
        <v>0</v>
      </c>
      <c r="P69" s="31" t="str">
        <f t="shared" ref="P69" si="78">IF(J68=1,D69,IF(J70=1,D71,IF(J72=1,D73,"")))</f>
        <v>愛媛にぎたつクラブ</v>
      </c>
    </row>
    <row r="70" spans="1:16" s="1" customFormat="1" ht="12" customHeight="1" x14ac:dyDescent="0.3">
      <c r="A70" s="122">
        <v>26</v>
      </c>
      <c r="B70" s="9" t="s">
        <v>118</v>
      </c>
      <c r="C70" s="86" t="s">
        <v>14</v>
      </c>
      <c r="D70" s="11" t="s">
        <v>61</v>
      </c>
      <c r="E70" s="113">
        <v>3</v>
      </c>
      <c r="F70" s="120"/>
      <c r="G70" s="113" t="s">
        <v>229</v>
      </c>
      <c r="H70" s="113">
        <f t="shared" ref="H70" si="79">COUNTIFS(E70:G71,"④")</f>
        <v>1</v>
      </c>
      <c r="I70" s="113"/>
      <c r="J70" s="115">
        <f>IF(COUNTIFS(E70:G71,"④")=2,1,IF(COUNTIFS(E70:G71,"④")=1,2,3))</f>
        <v>2</v>
      </c>
      <c r="M70" s="30">
        <v>93</v>
      </c>
      <c r="N70" s="30"/>
      <c r="O70" s="30"/>
      <c r="P70" s="30"/>
    </row>
    <row r="71" spans="1:16" s="1" customFormat="1" ht="12" customHeight="1" x14ac:dyDescent="0.3">
      <c r="A71" s="123"/>
      <c r="B71" s="13" t="s">
        <v>119</v>
      </c>
      <c r="C71" s="94"/>
      <c r="D71" s="15" t="s">
        <v>15</v>
      </c>
      <c r="E71" s="113"/>
      <c r="F71" s="120"/>
      <c r="G71" s="113"/>
      <c r="H71" s="113"/>
      <c r="I71" s="113"/>
      <c r="J71" s="115"/>
      <c r="M71" s="30">
        <v>94</v>
      </c>
      <c r="N71" s="30"/>
      <c r="O71" s="30"/>
      <c r="P71" s="30"/>
    </row>
    <row r="72" spans="1:16" s="1" customFormat="1" ht="12" customHeight="1" x14ac:dyDescent="0.3">
      <c r="A72" s="117">
        <v>27</v>
      </c>
      <c r="B72" s="16" t="s">
        <v>120</v>
      </c>
      <c r="C72" s="17" t="s">
        <v>8</v>
      </c>
      <c r="D72" s="18" t="s">
        <v>121</v>
      </c>
      <c r="E72" s="113">
        <v>1</v>
      </c>
      <c r="F72" s="113">
        <v>0</v>
      </c>
      <c r="G72" s="120"/>
      <c r="H72" s="113">
        <f t="shared" ref="H72" si="80">COUNTIFS(E72:G73,"④")</f>
        <v>0</v>
      </c>
      <c r="I72" s="113"/>
      <c r="J72" s="115">
        <f t="shared" ref="J72" si="81">IF(COUNTIFS(E72:G73,"④")=2,1,IF(COUNTIFS(E72:G73,"④")=1,2,3))</f>
        <v>3</v>
      </c>
      <c r="M72" s="30">
        <v>95</v>
      </c>
      <c r="N72" s="30"/>
      <c r="O72" s="30"/>
      <c r="P72" s="30"/>
    </row>
    <row r="73" spans="1:16" s="1" customFormat="1" ht="12" customHeight="1" x14ac:dyDescent="0.3">
      <c r="A73" s="118"/>
      <c r="B73" s="19" t="s">
        <v>122</v>
      </c>
      <c r="C73" s="20" t="s">
        <v>123</v>
      </c>
      <c r="D73" s="21" t="s">
        <v>21</v>
      </c>
      <c r="E73" s="114"/>
      <c r="F73" s="114"/>
      <c r="G73" s="121"/>
      <c r="H73" s="114"/>
      <c r="I73" s="114"/>
      <c r="J73" s="116"/>
      <c r="M73" s="30">
        <v>96</v>
      </c>
      <c r="N73" s="30"/>
      <c r="O73" s="30"/>
      <c r="P73" s="30"/>
    </row>
    <row r="74" spans="1:16" s="1" customFormat="1" ht="7.2" customHeight="1" x14ac:dyDescent="0.3">
      <c r="A74" s="17"/>
      <c r="B74" s="17"/>
      <c r="C74" s="17"/>
      <c r="D74" s="17"/>
      <c r="E74" s="22"/>
      <c r="F74" s="22"/>
      <c r="G74" s="22"/>
      <c r="H74" s="22"/>
      <c r="I74" s="22"/>
      <c r="J74" s="22"/>
      <c r="M74" s="30">
        <v>97</v>
      </c>
    </row>
    <row r="75" spans="1:16" s="1" customFormat="1" ht="12" customHeight="1" x14ac:dyDescent="0.3">
      <c r="A75" s="37">
        <v>10</v>
      </c>
      <c r="B75" s="3" t="s">
        <v>1</v>
      </c>
      <c r="C75" s="4" t="s">
        <v>2</v>
      </c>
      <c r="D75" s="5" t="s">
        <v>3</v>
      </c>
      <c r="E75" s="6">
        <f>A76</f>
        <v>28</v>
      </c>
      <c r="F75" s="6">
        <f>A76+1</f>
        <v>29</v>
      </c>
      <c r="G75" s="6">
        <f>A76+2</f>
        <v>30</v>
      </c>
      <c r="H75" s="6" t="s">
        <v>4</v>
      </c>
      <c r="I75" s="6" t="s">
        <v>5</v>
      </c>
      <c r="J75" s="7" t="s">
        <v>6</v>
      </c>
      <c r="M75" s="30">
        <v>100</v>
      </c>
    </row>
    <row r="76" spans="1:16" s="1" customFormat="1" ht="12" customHeight="1" x14ac:dyDescent="0.3">
      <c r="A76" s="122">
        <v>28</v>
      </c>
      <c r="B76" s="9" t="s">
        <v>124</v>
      </c>
      <c r="C76" s="10" t="s">
        <v>125</v>
      </c>
      <c r="D76" s="11" t="s">
        <v>126</v>
      </c>
      <c r="E76" s="120"/>
      <c r="F76" s="113" t="s">
        <v>229</v>
      </c>
      <c r="G76" s="113" t="s">
        <v>229</v>
      </c>
      <c r="H76" s="113">
        <f t="shared" ref="H76" si="82">COUNTIFS(E76:G77,"④")</f>
        <v>2</v>
      </c>
      <c r="I76" s="113"/>
      <c r="J76" s="115">
        <f>IF(COUNTIFS(E76:G77,"④")=2,1,IF(COUNTIFS(E76:G77,"④")=1,2,3))</f>
        <v>1</v>
      </c>
      <c r="M76" s="30">
        <v>101</v>
      </c>
      <c r="N76" s="31" t="str">
        <f t="shared" ref="N76" si="83">IF(J76=1,B76,IF(J78=1,B78,IF(J80=1,B80,"")))</f>
        <v>山道　俊介</v>
      </c>
      <c r="O76" s="31" t="str">
        <f t="shared" ref="O76" si="84">IF(J76=1,C76,IF(J78=1,C78,IF(J80=1,C80,"")))</f>
        <v>熊本</v>
      </c>
      <c r="P76" s="31" t="str">
        <f t="shared" ref="P76" si="85">IF(J76=1,D76,IF(J78=1,D78,IF(J80=1,D80,"")))</f>
        <v>煌</v>
      </c>
    </row>
    <row r="77" spans="1:16" s="1" customFormat="1" ht="12" customHeight="1" x14ac:dyDescent="0.3">
      <c r="A77" s="123"/>
      <c r="B77" s="13" t="s">
        <v>127</v>
      </c>
      <c r="C77" s="14" t="s">
        <v>17</v>
      </c>
      <c r="D77" s="15" t="s">
        <v>128</v>
      </c>
      <c r="E77" s="120"/>
      <c r="F77" s="113"/>
      <c r="G77" s="113"/>
      <c r="H77" s="113"/>
      <c r="I77" s="113"/>
      <c r="J77" s="115"/>
      <c r="M77" s="30">
        <v>102</v>
      </c>
      <c r="N77" s="31" t="str">
        <f t="shared" ref="N77" si="86">IF(J76=1,B77,IF(J78=1,B79,IF(J80=1,B81,"")))</f>
        <v>矢野 さやか</v>
      </c>
      <c r="O77" s="31" t="str">
        <f t="shared" ref="O77" si="87">IF(J76=1,C77,IF(J78=1,C79,IF(J80=1,C81,"")))</f>
        <v>福岡</v>
      </c>
      <c r="P77" s="31" t="str">
        <f t="shared" ref="P77" si="88">IF(J76=1,D77,IF(J78=1,D79,IF(J80=1,D81,"")))</f>
        <v>久留米クラブ</v>
      </c>
    </row>
    <row r="78" spans="1:16" s="1" customFormat="1" ht="12" customHeight="1" x14ac:dyDescent="0.3">
      <c r="A78" s="122">
        <v>29</v>
      </c>
      <c r="B78" s="9" t="s">
        <v>129</v>
      </c>
      <c r="C78" s="86" t="s">
        <v>56</v>
      </c>
      <c r="D78" s="11" t="s">
        <v>130</v>
      </c>
      <c r="E78" s="113">
        <v>2</v>
      </c>
      <c r="F78" s="120"/>
      <c r="G78" s="113" t="s">
        <v>229</v>
      </c>
      <c r="H78" s="113">
        <f t="shared" ref="H78" si="89">COUNTIFS(E78:G79,"④")</f>
        <v>1</v>
      </c>
      <c r="I78" s="113"/>
      <c r="J78" s="115">
        <f>IF(COUNTIFS(E78:G79,"④")=2,1,IF(COUNTIFS(E78:G79,"④")=1,2,3))</f>
        <v>2</v>
      </c>
      <c r="M78" s="30">
        <v>103</v>
      </c>
      <c r="N78" s="30"/>
      <c r="O78" s="30"/>
      <c r="P78" s="30"/>
    </row>
    <row r="79" spans="1:16" s="1" customFormat="1" ht="12" customHeight="1" x14ac:dyDescent="0.3">
      <c r="A79" s="123"/>
      <c r="B79" s="13" t="s">
        <v>131</v>
      </c>
      <c r="C79" s="94"/>
      <c r="D79" s="15" t="s">
        <v>132</v>
      </c>
      <c r="E79" s="113"/>
      <c r="F79" s="120"/>
      <c r="G79" s="113"/>
      <c r="H79" s="113"/>
      <c r="I79" s="113"/>
      <c r="J79" s="115"/>
      <c r="M79" s="30">
        <v>104</v>
      </c>
      <c r="N79" s="30"/>
      <c r="O79" s="30"/>
      <c r="P79" s="30"/>
    </row>
    <row r="80" spans="1:16" s="1" customFormat="1" ht="12" customHeight="1" x14ac:dyDescent="0.3">
      <c r="A80" s="117">
        <v>30</v>
      </c>
      <c r="B80" s="16" t="s">
        <v>133</v>
      </c>
      <c r="C80" s="119" t="s">
        <v>46</v>
      </c>
      <c r="D80" s="18" t="s">
        <v>134</v>
      </c>
      <c r="E80" s="113">
        <v>0</v>
      </c>
      <c r="F80" s="113">
        <v>3</v>
      </c>
      <c r="G80" s="120"/>
      <c r="H80" s="113">
        <f t="shared" ref="H80" si="90">COUNTIFS(E80:G81,"④")</f>
        <v>0</v>
      </c>
      <c r="I80" s="113"/>
      <c r="J80" s="115">
        <f t="shared" ref="J80" si="91">IF(COUNTIFS(E80:G81,"④")=2,1,IF(COUNTIFS(E80:G81,"④")=1,2,3))</f>
        <v>3</v>
      </c>
      <c r="M80" s="30">
        <v>105</v>
      </c>
      <c r="N80" s="30"/>
      <c r="O80" s="30"/>
      <c r="P80" s="30"/>
    </row>
    <row r="81" spans="1:16" s="1" customFormat="1" ht="12" customHeight="1" x14ac:dyDescent="0.3">
      <c r="A81" s="118"/>
      <c r="B81" s="19" t="s">
        <v>135</v>
      </c>
      <c r="C81" s="87"/>
      <c r="D81" s="21" t="s">
        <v>136</v>
      </c>
      <c r="E81" s="114"/>
      <c r="F81" s="114"/>
      <c r="G81" s="121"/>
      <c r="H81" s="114"/>
      <c r="I81" s="114"/>
      <c r="J81" s="116"/>
      <c r="M81" s="30">
        <v>106</v>
      </c>
      <c r="N81" s="30"/>
      <c r="O81" s="30"/>
      <c r="P81" s="30"/>
    </row>
    <row r="82" spans="1:16" s="1" customFormat="1" ht="7.2" customHeight="1" x14ac:dyDescent="0.3">
      <c r="A82" s="17"/>
      <c r="B82" s="17"/>
      <c r="C82" s="17"/>
      <c r="D82" s="17"/>
      <c r="E82" s="22"/>
      <c r="F82" s="22"/>
      <c r="G82" s="22"/>
      <c r="H82" s="22"/>
      <c r="I82" s="22"/>
      <c r="J82" s="22"/>
      <c r="M82" s="30">
        <v>107</v>
      </c>
    </row>
    <row r="83" spans="1:16" s="1" customFormat="1" ht="12" customHeight="1" x14ac:dyDescent="0.3">
      <c r="A83" s="37">
        <v>11</v>
      </c>
      <c r="B83" s="3" t="s">
        <v>1</v>
      </c>
      <c r="C83" s="4" t="s">
        <v>2</v>
      </c>
      <c r="D83" s="5" t="s">
        <v>3</v>
      </c>
      <c r="E83" s="6">
        <f>A84</f>
        <v>31</v>
      </c>
      <c r="F83" s="6">
        <f>A84+1</f>
        <v>32</v>
      </c>
      <c r="G83" s="6">
        <f>A84+2</f>
        <v>33</v>
      </c>
      <c r="H83" s="6" t="s">
        <v>4</v>
      </c>
      <c r="I83" s="6" t="s">
        <v>5</v>
      </c>
      <c r="J83" s="7" t="s">
        <v>6</v>
      </c>
      <c r="M83" s="30">
        <v>110</v>
      </c>
    </row>
    <row r="84" spans="1:16" s="1" customFormat="1" ht="12" customHeight="1" x14ac:dyDescent="0.3">
      <c r="A84" s="122">
        <v>31</v>
      </c>
      <c r="B84" s="9" t="s">
        <v>137</v>
      </c>
      <c r="C84" s="10" t="s">
        <v>33</v>
      </c>
      <c r="D84" s="11" t="s">
        <v>138</v>
      </c>
      <c r="E84" s="120"/>
      <c r="F84" s="113" t="s">
        <v>229</v>
      </c>
      <c r="G84" s="113" t="s">
        <v>229</v>
      </c>
      <c r="H84" s="113">
        <f t="shared" ref="H84" si="92">COUNTIFS(E84:G85,"④")</f>
        <v>2</v>
      </c>
      <c r="I84" s="113"/>
      <c r="J84" s="115">
        <f>IF(COUNTIFS(E84:G85,"④")=2,1,IF(COUNTIFS(E84:G85,"④")=1,2,3))</f>
        <v>1</v>
      </c>
      <c r="M84" s="30">
        <v>111</v>
      </c>
      <c r="N84" s="31" t="str">
        <f t="shared" ref="N84" si="93">IF(J84=1,B84,IF(J86=1,B86,IF(J88=1,B88,"")))</f>
        <v>古賀　崇史</v>
      </c>
      <c r="O84" s="31" t="str">
        <f t="shared" ref="O84" si="94">IF(J84=1,C84,IF(J86=1,C86,IF(J88=1,C88,"")))</f>
        <v>和歌山</v>
      </c>
      <c r="P84" s="31" t="str">
        <f t="shared" ref="P84" si="95">IF(J84=1,D84,IF(J86=1,D86,IF(J88=1,D88,"")))</f>
        <v>MONOLITH</v>
      </c>
    </row>
    <row r="85" spans="1:16" s="1" customFormat="1" ht="12" customHeight="1" x14ac:dyDescent="0.3">
      <c r="A85" s="123"/>
      <c r="B85" s="13" t="s">
        <v>139</v>
      </c>
      <c r="C85" s="14" t="s">
        <v>140</v>
      </c>
      <c r="D85" s="15" t="s">
        <v>141</v>
      </c>
      <c r="E85" s="120"/>
      <c r="F85" s="113"/>
      <c r="G85" s="113"/>
      <c r="H85" s="113"/>
      <c r="I85" s="113"/>
      <c r="J85" s="115"/>
      <c r="M85" s="30">
        <v>112</v>
      </c>
      <c r="N85" s="31" t="str">
        <f t="shared" ref="N85" si="96">IF(J84=1,B85,IF(J86=1,B87,IF(J88=1,B89,"")))</f>
        <v>山本　香織</v>
      </c>
      <c r="O85" s="31" t="str">
        <f t="shared" ref="O85" si="97">IF(J84=1,C85,IF(J86=1,C87,IF(J88=1,C89,"")))</f>
        <v>北海道</v>
      </c>
      <c r="P85" s="31" t="str">
        <f t="shared" ref="P85" si="98">IF(J84=1,D85,IF(J86=1,D87,IF(J88=1,D89,"")))</f>
        <v>SAKURA  STS</v>
      </c>
    </row>
    <row r="86" spans="1:16" s="1" customFormat="1" ht="12" customHeight="1" x14ac:dyDescent="0.3">
      <c r="A86" s="122">
        <v>32</v>
      </c>
      <c r="B86" s="9" t="s">
        <v>142</v>
      </c>
      <c r="C86" s="86" t="s">
        <v>51</v>
      </c>
      <c r="D86" s="11" t="s">
        <v>54</v>
      </c>
      <c r="E86" s="113">
        <v>0</v>
      </c>
      <c r="F86" s="120"/>
      <c r="G86" s="113">
        <v>1</v>
      </c>
      <c r="H86" s="113">
        <f t="shared" ref="H86" si="99">COUNTIFS(E86:G87,"④")</f>
        <v>0</v>
      </c>
      <c r="I86" s="113"/>
      <c r="J86" s="115">
        <f>IF(COUNTIFS(E86:G87,"④")=2,1,IF(COUNTIFS(E86:G87,"④")=1,2,3))</f>
        <v>3</v>
      </c>
      <c r="M86" s="30">
        <v>113</v>
      </c>
      <c r="N86" s="30"/>
      <c r="O86" s="30"/>
      <c r="P86" s="30"/>
    </row>
    <row r="87" spans="1:16" s="1" customFormat="1" ht="12" customHeight="1" x14ac:dyDescent="0.3">
      <c r="A87" s="123"/>
      <c r="B87" s="13" t="s">
        <v>143</v>
      </c>
      <c r="C87" s="94"/>
      <c r="D87" s="15" t="s">
        <v>144</v>
      </c>
      <c r="E87" s="113"/>
      <c r="F87" s="120"/>
      <c r="G87" s="113"/>
      <c r="H87" s="113"/>
      <c r="I87" s="113"/>
      <c r="J87" s="115"/>
      <c r="M87" s="30">
        <v>114</v>
      </c>
      <c r="N87" s="30"/>
      <c r="O87" s="30"/>
      <c r="P87" s="30"/>
    </row>
    <row r="88" spans="1:16" s="1" customFormat="1" ht="12" customHeight="1" x14ac:dyDescent="0.3">
      <c r="A88" s="117">
        <v>33</v>
      </c>
      <c r="B88" s="16" t="s">
        <v>145</v>
      </c>
      <c r="C88" s="119" t="s">
        <v>14</v>
      </c>
      <c r="D88" s="18" t="s">
        <v>31</v>
      </c>
      <c r="E88" s="113">
        <v>2</v>
      </c>
      <c r="F88" s="113" t="s">
        <v>229</v>
      </c>
      <c r="G88" s="120"/>
      <c r="H88" s="113">
        <f t="shared" ref="H88" si="100">COUNTIFS(E88:G89,"④")</f>
        <v>1</v>
      </c>
      <c r="I88" s="113"/>
      <c r="J88" s="115">
        <f t="shared" ref="J88" si="101">IF(COUNTIFS(E88:G89,"④")=2,1,IF(COUNTIFS(E88:G89,"④")=1,2,3))</f>
        <v>2</v>
      </c>
      <c r="M88" s="30">
        <v>115</v>
      </c>
      <c r="N88" s="30"/>
      <c r="O88" s="30"/>
      <c r="P88" s="30"/>
    </row>
    <row r="89" spans="1:16" s="1" customFormat="1" ht="12" customHeight="1" x14ac:dyDescent="0.3">
      <c r="A89" s="118"/>
      <c r="B89" s="19" t="s">
        <v>146</v>
      </c>
      <c r="C89" s="87"/>
      <c r="D89" s="21" t="s">
        <v>147</v>
      </c>
      <c r="E89" s="114"/>
      <c r="F89" s="114"/>
      <c r="G89" s="121"/>
      <c r="H89" s="114"/>
      <c r="I89" s="114"/>
      <c r="J89" s="116"/>
      <c r="M89" s="30">
        <v>116</v>
      </c>
      <c r="N89" s="30"/>
      <c r="O89" s="30"/>
      <c r="P89" s="30"/>
    </row>
    <row r="90" spans="1:16" s="1" customFormat="1" ht="7.2" customHeight="1" x14ac:dyDescent="0.3">
      <c r="A90" s="17"/>
      <c r="B90" s="17"/>
      <c r="C90" s="17"/>
      <c r="D90" s="17"/>
      <c r="E90" s="22"/>
      <c r="F90" s="22"/>
      <c r="G90" s="22"/>
      <c r="H90" s="22"/>
      <c r="I90" s="22"/>
      <c r="J90" s="22"/>
      <c r="M90" s="30">
        <v>117</v>
      </c>
    </row>
    <row r="91" spans="1:16" s="1" customFormat="1" ht="12" customHeight="1" x14ac:dyDescent="0.3">
      <c r="A91" s="37">
        <v>12</v>
      </c>
      <c r="B91" s="3" t="s">
        <v>1</v>
      </c>
      <c r="C91" s="4" t="s">
        <v>2</v>
      </c>
      <c r="D91" s="5" t="s">
        <v>3</v>
      </c>
      <c r="E91" s="6">
        <f>A92</f>
        <v>34</v>
      </c>
      <c r="F91" s="6">
        <f>A92+1</f>
        <v>35</v>
      </c>
      <c r="G91" s="6">
        <f>A92+2</f>
        <v>36</v>
      </c>
      <c r="H91" s="6" t="s">
        <v>4</v>
      </c>
      <c r="I91" s="6" t="s">
        <v>5</v>
      </c>
      <c r="J91" s="7" t="s">
        <v>6</v>
      </c>
      <c r="M91" s="30">
        <v>120</v>
      </c>
    </row>
    <row r="92" spans="1:16" s="1" customFormat="1" ht="12" customHeight="1" x14ac:dyDescent="0.3">
      <c r="A92" s="122">
        <v>34</v>
      </c>
      <c r="B92" s="9" t="s">
        <v>148</v>
      </c>
      <c r="C92" s="86" t="s">
        <v>149</v>
      </c>
      <c r="D92" s="100" t="s">
        <v>150</v>
      </c>
      <c r="E92" s="120"/>
      <c r="F92" s="113" t="s">
        <v>229</v>
      </c>
      <c r="G92" s="113">
        <v>3</v>
      </c>
      <c r="H92" s="113">
        <f t="shared" ref="H92" si="102">COUNTIFS(E92:G93,"④")</f>
        <v>1</v>
      </c>
      <c r="I92" s="125" t="s">
        <v>238</v>
      </c>
      <c r="J92" s="115">
        <v>1</v>
      </c>
      <c r="M92" s="30">
        <v>121</v>
      </c>
      <c r="N92" s="31" t="str">
        <f t="shared" ref="N92" si="103">IF(J92=1,B92,IF(J94=1,B94,IF(J96=1,B96,"")))</f>
        <v>前澤　明恵</v>
      </c>
      <c r="O92" s="31" t="str">
        <f t="shared" ref="O92" si="104">IF(J92=1,C92,IF(J94=1,C94,IF(J96=1,C96,"")))</f>
        <v>埼玉</v>
      </c>
      <c r="P92" s="31" t="str">
        <f t="shared" ref="P92" si="105">IF(J92=1,D92,IF(J94=1,D94,IF(J96=1,D96,"")))</f>
        <v>狭山クラブ</v>
      </c>
    </row>
    <row r="93" spans="1:16" s="1" customFormat="1" ht="12" customHeight="1" x14ac:dyDescent="0.3">
      <c r="A93" s="123"/>
      <c r="B93" s="13" t="s">
        <v>151</v>
      </c>
      <c r="C93" s="94"/>
      <c r="D93" s="101"/>
      <c r="E93" s="120"/>
      <c r="F93" s="113"/>
      <c r="G93" s="113"/>
      <c r="H93" s="113"/>
      <c r="I93" s="113"/>
      <c r="J93" s="115"/>
      <c r="M93" s="30">
        <v>122</v>
      </c>
      <c r="N93" s="31" t="str">
        <f t="shared" ref="N93" si="106">IF(J92=1,B93,IF(J94=1,B95,IF(J96=1,B97,"")))</f>
        <v>斉藤　和貴</v>
      </c>
      <c r="O93" s="31">
        <f t="shared" ref="O93" si="107">IF(J92=1,C93,IF(J94=1,C95,IF(J96=1,C97,"")))</f>
        <v>0</v>
      </c>
      <c r="P93" s="31">
        <f t="shared" ref="P93" si="108">IF(J92=1,D93,IF(J94=1,D95,IF(J96=1,D97,"")))</f>
        <v>0</v>
      </c>
    </row>
    <row r="94" spans="1:16" s="1" customFormat="1" ht="12" customHeight="1" x14ac:dyDescent="0.3">
      <c r="A94" s="122">
        <v>35</v>
      </c>
      <c r="B94" s="9" t="s">
        <v>152</v>
      </c>
      <c r="C94" s="86" t="s">
        <v>37</v>
      </c>
      <c r="D94" s="11" t="s">
        <v>153</v>
      </c>
      <c r="E94" s="113">
        <v>1</v>
      </c>
      <c r="F94" s="120"/>
      <c r="G94" s="113" t="s">
        <v>229</v>
      </c>
      <c r="H94" s="113">
        <f t="shared" ref="H94" si="109">COUNTIFS(E94:G95,"④")</f>
        <v>1</v>
      </c>
      <c r="I94" s="125" t="s">
        <v>239</v>
      </c>
      <c r="J94" s="115">
        <v>3</v>
      </c>
      <c r="M94" s="30">
        <v>123</v>
      </c>
      <c r="N94" s="30"/>
      <c r="O94" s="30"/>
      <c r="P94" s="30"/>
    </row>
    <row r="95" spans="1:16" s="1" customFormat="1" ht="12" customHeight="1" x14ac:dyDescent="0.3">
      <c r="A95" s="123"/>
      <c r="B95" s="13" t="s">
        <v>154</v>
      </c>
      <c r="C95" s="94"/>
      <c r="D95" s="15" t="s">
        <v>155</v>
      </c>
      <c r="E95" s="113"/>
      <c r="F95" s="120"/>
      <c r="G95" s="113"/>
      <c r="H95" s="113"/>
      <c r="I95" s="113"/>
      <c r="J95" s="115"/>
      <c r="M95" s="30">
        <v>124</v>
      </c>
      <c r="N95" s="30"/>
      <c r="O95" s="30"/>
      <c r="P95" s="30"/>
    </row>
    <row r="96" spans="1:16" s="1" customFormat="1" ht="12" customHeight="1" x14ac:dyDescent="0.3">
      <c r="A96" s="117">
        <v>36</v>
      </c>
      <c r="B96" s="16" t="s">
        <v>156</v>
      </c>
      <c r="C96" s="17" t="s">
        <v>157</v>
      </c>
      <c r="D96" s="18" t="s">
        <v>158</v>
      </c>
      <c r="E96" s="113" t="s">
        <v>229</v>
      </c>
      <c r="F96" s="113">
        <v>3</v>
      </c>
      <c r="G96" s="120"/>
      <c r="H96" s="113">
        <f t="shared" ref="H96" si="110">COUNTIFS(E96:G97,"④")</f>
        <v>1</v>
      </c>
      <c r="I96" s="113">
        <v>0</v>
      </c>
      <c r="J96" s="115">
        <v>2</v>
      </c>
      <c r="M96" s="30">
        <v>125</v>
      </c>
      <c r="N96" s="30"/>
      <c r="O96" s="30"/>
      <c r="P96" s="30"/>
    </row>
    <row r="97" spans="1:16" s="1" customFormat="1" ht="12" customHeight="1" x14ac:dyDescent="0.3">
      <c r="A97" s="118"/>
      <c r="B97" s="19" t="s">
        <v>159</v>
      </c>
      <c r="C97" s="20" t="s">
        <v>160</v>
      </c>
      <c r="D97" s="21" t="s">
        <v>161</v>
      </c>
      <c r="E97" s="114"/>
      <c r="F97" s="114"/>
      <c r="G97" s="121"/>
      <c r="H97" s="114"/>
      <c r="I97" s="114"/>
      <c r="J97" s="116"/>
      <c r="M97" s="30">
        <v>126</v>
      </c>
      <c r="N97" s="30"/>
      <c r="O97" s="30"/>
      <c r="P97" s="30"/>
    </row>
    <row r="98" spans="1:16" s="1" customFormat="1" ht="7.2" customHeight="1" x14ac:dyDescent="0.3">
      <c r="A98" s="17"/>
      <c r="B98" s="17"/>
      <c r="C98" s="17"/>
      <c r="D98" s="17"/>
      <c r="E98" s="22"/>
      <c r="F98" s="22"/>
      <c r="G98" s="22"/>
      <c r="H98" s="22"/>
      <c r="I98" s="22"/>
      <c r="J98" s="22"/>
      <c r="M98" s="30">
        <v>127</v>
      </c>
    </row>
    <row r="99" spans="1:16" s="1" customFormat="1" ht="12" customHeight="1" x14ac:dyDescent="0.3">
      <c r="A99" s="37">
        <v>13</v>
      </c>
      <c r="B99" s="3" t="s">
        <v>1</v>
      </c>
      <c r="C99" s="4" t="s">
        <v>2</v>
      </c>
      <c r="D99" s="5" t="s">
        <v>3</v>
      </c>
      <c r="E99" s="6">
        <f>A100</f>
        <v>37</v>
      </c>
      <c r="F99" s="6">
        <f>A100+1</f>
        <v>38</v>
      </c>
      <c r="G99" s="6">
        <f>A100+2</f>
        <v>39</v>
      </c>
      <c r="H99" s="6" t="s">
        <v>4</v>
      </c>
      <c r="I99" s="6" t="s">
        <v>5</v>
      </c>
      <c r="J99" s="7" t="s">
        <v>6</v>
      </c>
      <c r="M99" s="30">
        <v>130</v>
      </c>
    </row>
    <row r="100" spans="1:16" s="1" customFormat="1" ht="12" customHeight="1" x14ac:dyDescent="0.3">
      <c r="A100" s="122">
        <v>37</v>
      </c>
      <c r="B100" s="9" t="s">
        <v>162</v>
      </c>
      <c r="C100" s="86" t="s">
        <v>42</v>
      </c>
      <c r="D100" s="11" t="s">
        <v>163</v>
      </c>
      <c r="E100" s="120"/>
      <c r="F100" s="113">
        <v>2</v>
      </c>
      <c r="G100" s="113" t="s">
        <v>229</v>
      </c>
      <c r="H100" s="113">
        <f t="shared" ref="H100" si="111">COUNTIFS(E100:G101,"④")</f>
        <v>1</v>
      </c>
      <c r="I100" s="113"/>
      <c r="J100" s="115">
        <f>IF(COUNTIFS(E100:G101,"④")=2,1,IF(COUNTIFS(E100:G101,"④")=1,2,3))</f>
        <v>2</v>
      </c>
      <c r="M100" s="30">
        <v>131</v>
      </c>
      <c r="N100" s="31" t="str">
        <f t="shared" ref="N100" si="112">IF(J100=1,B100,IF(J102=1,B102,IF(J104=1,B104,"")))</f>
        <v>大和　賢治</v>
      </c>
      <c r="O100" s="31" t="str">
        <f t="shared" ref="O100" si="113">IF(J100=1,C100,IF(J102=1,C102,IF(J104=1,C104,"")))</f>
        <v>大阪</v>
      </c>
      <c r="P100" s="31" t="str">
        <f t="shared" ref="P100" si="114">IF(J100=1,D100,IF(J102=1,D102,IF(J104=1,D104,"")))</f>
        <v>パナソニックエレクトリックワークス</v>
      </c>
    </row>
    <row r="101" spans="1:16" s="1" customFormat="1" ht="12" customHeight="1" x14ac:dyDescent="0.3">
      <c r="A101" s="123"/>
      <c r="B101" s="13" t="s">
        <v>164</v>
      </c>
      <c r="C101" s="94"/>
      <c r="D101" s="15" t="s">
        <v>165</v>
      </c>
      <c r="E101" s="120"/>
      <c r="F101" s="113"/>
      <c r="G101" s="113"/>
      <c r="H101" s="113"/>
      <c r="I101" s="113"/>
      <c r="J101" s="115"/>
      <c r="M101" s="30">
        <v>132</v>
      </c>
      <c r="N101" s="31" t="str">
        <f t="shared" ref="N101" si="115">IF(J100=1,B101,IF(J102=1,B103,IF(J104=1,B105,"")))</f>
        <v>藤井　恵子</v>
      </c>
      <c r="O101" s="31">
        <f t="shared" ref="O101" si="116">IF(J100=1,C101,IF(J102=1,C103,IF(J104=1,C105,"")))</f>
        <v>0</v>
      </c>
      <c r="P101" s="31" t="str">
        <f t="shared" ref="P101" si="117">IF(J100=1,D101,IF(J102=1,D103,IF(J104=1,D105,"")))</f>
        <v>アプローズ</v>
      </c>
    </row>
    <row r="102" spans="1:16" s="1" customFormat="1" ht="12" customHeight="1" x14ac:dyDescent="0.3">
      <c r="A102" s="122">
        <v>38</v>
      </c>
      <c r="B102" s="9" t="s">
        <v>166</v>
      </c>
      <c r="C102" s="86" t="s">
        <v>56</v>
      </c>
      <c r="D102" s="27" t="s">
        <v>167</v>
      </c>
      <c r="E102" s="113" t="s">
        <v>229</v>
      </c>
      <c r="F102" s="120"/>
      <c r="G102" s="113" t="s">
        <v>229</v>
      </c>
      <c r="H102" s="113">
        <f t="shared" ref="H102" si="118">COUNTIFS(E102:G103,"④")</f>
        <v>2</v>
      </c>
      <c r="I102" s="113"/>
      <c r="J102" s="115">
        <f>IF(COUNTIFS(E102:G103,"④")=2,1,IF(COUNTIFS(E102:G103,"④")=1,2,3))</f>
        <v>1</v>
      </c>
      <c r="M102" s="30">
        <v>133</v>
      </c>
      <c r="N102" s="30"/>
      <c r="O102" s="30"/>
      <c r="P102" s="30"/>
    </row>
    <row r="103" spans="1:16" s="1" customFormat="1" ht="12" customHeight="1" x14ac:dyDescent="0.3">
      <c r="A103" s="123"/>
      <c r="B103" s="13" t="s">
        <v>168</v>
      </c>
      <c r="C103" s="94"/>
      <c r="D103" s="15" t="s">
        <v>169</v>
      </c>
      <c r="E103" s="113"/>
      <c r="F103" s="120"/>
      <c r="G103" s="113"/>
      <c r="H103" s="113"/>
      <c r="I103" s="113"/>
      <c r="J103" s="115"/>
      <c r="M103" s="30">
        <v>134</v>
      </c>
      <c r="N103" s="30"/>
      <c r="O103" s="30"/>
      <c r="P103" s="30"/>
    </row>
    <row r="104" spans="1:16" s="1" customFormat="1" ht="12" customHeight="1" x14ac:dyDescent="0.3">
      <c r="A104" s="117">
        <v>39</v>
      </c>
      <c r="B104" s="16" t="s">
        <v>170</v>
      </c>
      <c r="C104" s="119" t="s">
        <v>107</v>
      </c>
      <c r="D104" s="124" t="s">
        <v>171</v>
      </c>
      <c r="E104" s="113" t="s">
        <v>228</v>
      </c>
      <c r="F104" s="113" t="s">
        <v>228</v>
      </c>
      <c r="G104" s="120"/>
      <c r="H104" s="113">
        <f t="shared" ref="H104" si="119">COUNTIFS(E104:G105,"④")</f>
        <v>0</v>
      </c>
      <c r="I104" s="113"/>
      <c r="J104" s="115">
        <f t="shared" ref="J104" si="120">IF(COUNTIFS(E104:G105,"④")=2,1,IF(COUNTIFS(E104:G105,"④")=1,2,3))</f>
        <v>3</v>
      </c>
      <c r="M104" s="30">
        <v>135</v>
      </c>
      <c r="N104" s="30"/>
      <c r="O104" s="30"/>
      <c r="P104" s="30"/>
    </row>
    <row r="105" spans="1:16" s="1" customFormat="1" ht="12" customHeight="1" x14ac:dyDescent="0.3">
      <c r="A105" s="118"/>
      <c r="B105" s="19" t="s">
        <v>172</v>
      </c>
      <c r="C105" s="87"/>
      <c r="D105" s="102"/>
      <c r="E105" s="114"/>
      <c r="F105" s="114"/>
      <c r="G105" s="121"/>
      <c r="H105" s="114"/>
      <c r="I105" s="114"/>
      <c r="J105" s="116"/>
      <c r="M105" s="30">
        <v>136</v>
      </c>
      <c r="N105" s="30"/>
      <c r="O105" s="30"/>
      <c r="P105" s="30"/>
    </row>
    <row r="106" spans="1:16" s="1" customFormat="1" ht="7.2" customHeight="1" x14ac:dyDescent="0.3">
      <c r="A106" s="17"/>
      <c r="B106" s="17"/>
      <c r="C106" s="17"/>
      <c r="D106" s="17"/>
      <c r="E106" s="22"/>
      <c r="F106" s="22"/>
      <c r="G106" s="22"/>
      <c r="H106" s="22"/>
      <c r="I106" s="22"/>
      <c r="J106" s="22"/>
      <c r="M106" s="30">
        <v>137</v>
      </c>
    </row>
    <row r="107" spans="1:16" s="1" customFormat="1" ht="12" customHeight="1" x14ac:dyDescent="0.3">
      <c r="A107" s="37">
        <v>14</v>
      </c>
      <c r="B107" s="3" t="s">
        <v>1</v>
      </c>
      <c r="C107" s="4" t="s">
        <v>2</v>
      </c>
      <c r="D107" s="5" t="s">
        <v>3</v>
      </c>
      <c r="E107" s="6">
        <f>A108</f>
        <v>40</v>
      </c>
      <c r="F107" s="6">
        <f>A108+1</f>
        <v>41</v>
      </c>
      <c r="G107" s="6">
        <f>A108+2</f>
        <v>42</v>
      </c>
      <c r="H107" s="6" t="s">
        <v>4</v>
      </c>
      <c r="I107" s="6" t="s">
        <v>5</v>
      </c>
      <c r="J107" s="7" t="s">
        <v>6</v>
      </c>
      <c r="M107" s="30">
        <v>140</v>
      </c>
    </row>
    <row r="108" spans="1:16" s="1" customFormat="1" ht="12" customHeight="1" x14ac:dyDescent="0.3">
      <c r="A108" s="122">
        <v>40</v>
      </c>
      <c r="B108" s="9" t="s">
        <v>173</v>
      </c>
      <c r="C108" s="86" t="s">
        <v>14</v>
      </c>
      <c r="D108" s="11" t="s">
        <v>174</v>
      </c>
      <c r="E108" s="120"/>
      <c r="F108" s="113" t="s">
        <v>229</v>
      </c>
      <c r="G108" s="113" t="s">
        <v>229</v>
      </c>
      <c r="H108" s="113">
        <f t="shared" ref="H108" si="121">COUNTIFS(E108:G109,"④")</f>
        <v>2</v>
      </c>
      <c r="I108" s="113"/>
      <c r="J108" s="115">
        <f>IF(COUNTIFS(E108:G109,"④")=2,1,IF(COUNTIFS(E108:G109,"④")=1,2,3))</f>
        <v>1</v>
      </c>
      <c r="M108" s="30">
        <v>141</v>
      </c>
      <c r="N108" s="31" t="str">
        <f t="shared" ref="N108" si="122">IF(J108=1,B108,IF(J110=1,B110,IF(J112=1,B112,"")))</f>
        <v>湯瀬　　勝</v>
      </c>
      <c r="O108" s="31" t="str">
        <f t="shared" ref="O108" si="123">IF(J108=1,C108,IF(J110=1,C110,IF(J112=1,C112,"")))</f>
        <v>東京</v>
      </c>
      <c r="P108" s="31" t="str">
        <f t="shared" ref="P108" si="124">IF(J108=1,D108,IF(J110=1,D110,IF(J112=1,D112,"")))</f>
        <v>同志組</v>
      </c>
    </row>
    <row r="109" spans="1:16" s="1" customFormat="1" ht="12" customHeight="1" x14ac:dyDescent="0.3">
      <c r="A109" s="123"/>
      <c r="B109" s="13" t="s">
        <v>175</v>
      </c>
      <c r="C109" s="94"/>
      <c r="D109" s="15" t="s">
        <v>31</v>
      </c>
      <c r="E109" s="120"/>
      <c r="F109" s="113"/>
      <c r="G109" s="113"/>
      <c r="H109" s="113"/>
      <c r="I109" s="113"/>
      <c r="J109" s="115"/>
      <c r="M109" s="30">
        <v>142</v>
      </c>
      <c r="N109" s="31" t="str">
        <f t="shared" ref="N109" si="125">IF(J108=1,B109,IF(J110=1,B111,IF(J112=1,B113,"")))</f>
        <v>伊佐 久美子</v>
      </c>
      <c r="O109" s="31">
        <f t="shared" ref="O109" si="126">IF(J108=1,C109,IF(J110=1,C111,IF(J112=1,C113,"")))</f>
        <v>0</v>
      </c>
      <c r="P109" s="31" t="str">
        <f t="shared" ref="P109" si="127">IF(J108=1,D109,IF(J110=1,D111,IF(J112=1,D113,"")))</f>
        <v>杉並文化クラブ</v>
      </c>
    </row>
    <row r="110" spans="1:16" s="1" customFormat="1" ht="12" customHeight="1" x14ac:dyDescent="0.3">
      <c r="A110" s="122">
        <v>41</v>
      </c>
      <c r="B110" s="9" t="s">
        <v>176</v>
      </c>
      <c r="C110" s="86" t="s">
        <v>20</v>
      </c>
      <c r="D110" s="100" t="s">
        <v>21</v>
      </c>
      <c r="E110" s="113">
        <v>0</v>
      </c>
      <c r="F110" s="120"/>
      <c r="G110" s="113">
        <v>2</v>
      </c>
      <c r="H110" s="113">
        <f t="shared" ref="H110" si="128">COUNTIFS(E110:G111,"④")</f>
        <v>0</v>
      </c>
      <c r="I110" s="113"/>
      <c r="J110" s="115">
        <f>IF(COUNTIFS(E110:G111,"④")=2,1,IF(COUNTIFS(E110:G111,"④")=1,2,3))</f>
        <v>3</v>
      </c>
      <c r="M110" s="30">
        <v>143</v>
      </c>
      <c r="N110" s="30"/>
      <c r="O110" s="30"/>
      <c r="P110" s="30"/>
    </row>
    <row r="111" spans="1:16" s="1" customFormat="1" ht="12" customHeight="1" x14ac:dyDescent="0.3">
      <c r="A111" s="123"/>
      <c r="B111" s="13" t="s">
        <v>177</v>
      </c>
      <c r="C111" s="94"/>
      <c r="D111" s="101"/>
      <c r="E111" s="113"/>
      <c r="F111" s="120"/>
      <c r="G111" s="113"/>
      <c r="H111" s="113"/>
      <c r="I111" s="113"/>
      <c r="J111" s="115"/>
      <c r="M111" s="30">
        <v>144</v>
      </c>
      <c r="N111" s="30"/>
      <c r="O111" s="30"/>
      <c r="P111" s="30"/>
    </row>
    <row r="112" spans="1:16" s="1" customFormat="1" ht="12" customHeight="1" x14ac:dyDescent="0.3">
      <c r="A112" s="117">
        <v>42</v>
      </c>
      <c r="B112" s="16" t="s">
        <v>178</v>
      </c>
      <c r="C112" s="119" t="s">
        <v>179</v>
      </c>
      <c r="D112" s="18" t="s">
        <v>180</v>
      </c>
      <c r="E112" s="113">
        <v>3</v>
      </c>
      <c r="F112" s="113" t="s">
        <v>229</v>
      </c>
      <c r="G112" s="120"/>
      <c r="H112" s="113">
        <f t="shared" ref="H112" si="129">COUNTIFS(E112:G113,"④")</f>
        <v>1</v>
      </c>
      <c r="I112" s="113"/>
      <c r="J112" s="115">
        <f t="shared" ref="J112" si="130">IF(COUNTIFS(E112:G113,"④")=2,1,IF(COUNTIFS(E112:G113,"④")=1,2,3))</f>
        <v>2</v>
      </c>
      <c r="M112" s="30">
        <v>145</v>
      </c>
      <c r="N112" s="30"/>
      <c r="O112" s="30"/>
      <c r="P112" s="30"/>
    </row>
    <row r="113" spans="1:16" s="1" customFormat="1" ht="12" customHeight="1" x14ac:dyDescent="0.3">
      <c r="A113" s="118"/>
      <c r="B113" s="19" t="s">
        <v>181</v>
      </c>
      <c r="C113" s="87"/>
      <c r="D113" s="21" t="s">
        <v>182</v>
      </c>
      <c r="E113" s="114"/>
      <c r="F113" s="114"/>
      <c r="G113" s="121"/>
      <c r="H113" s="114"/>
      <c r="I113" s="114"/>
      <c r="J113" s="116"/>
      <c r="M113" s="30">
        <v>146</v>
      </c>
      <c r="N113" s="30"/>
      <c r="O113" s="30"/>
      <c r="P113" s="30"/>
    </row>
    <row r="114" spans="1:16" s="1" customFormat="1" ht="7.2" customHeight="1" x14ac:dyDescent="0.3">
      <c r="A114" s="17"/>
      <c r="B114" s="17"/>
      <c r="C114" s="17"/>
      <c r="D114" s="17"/>
      <c r="E114" s="22"/>
      <c r="F114" s="22"/>
      <c r="G114" s="22"/>
      <c r="H114" s="22"/>
      <c r="I114" s="22"/>
      <c r="J114" s="22"/>
      <c r="M114" s="30">
        <v>147</v>
      </c>
    </row>
    <row r="115" spans="1:16" s="1" customFormat="1" ht="12" customHeight="1" x14ac:dyDescent="0.3">
      <c r="A115" s="37">
        <v>15</v>
      </c>
      <c r="B115" s="3" t="s">
        <v>1</v>
      </c>
      <c r="C115" s="4" t="s">
        <v>2</v>
      </c>
      <c r="D115" s="5" t="s">
        <v>3</v>
      </c>
      <c r="E115" s="6">
        <f>A116</f>
        <v>43</v>
      </c>
      <c r="F115" s="6">
        <f>A116+1</f>
        <v>44</v>
      </c>
      <c r="G115" s="6">
        <f>A116+2</f>
        <v>45</v>
      </c>
      <c r="H115" s="6" t="s">
        <v>4</v>
      </c>
      <c r="I115" s="6" t="s">
        <v>5</v>
      </c>
      <c r="J115" s="7" t="s">
        <v>6</v>
      </c>
      <c r="M115" s="30">
        <v>150</v>
      </c>
    </row>
    <row r="116" spans="1:16" s="1" customFormat="1" ht="12" customHeight="1" x14ac:dyDescent="0.3">
      <c r="A116" s="122">
        <v>43</v>
      </c>
      <c r="B116" s="9" t="s">
        <v>183</v>
      </c>
      <c r="C116" s="86" t="s">
        <v>184</v>
      </c>
      <c r="D116" s="11" t="s">
        <v>185</v>
      </c>
      <c r="E116" s="120"/>
      <c r="F116" s="113">
        <v>1</v>
      </c>
      <c r="G116" s="113" t="s">
        <v>229</v>
      </c>
      <c r="H116" s="113">
        <f t="shared" ref="H116" si="131">COUNTIFS(E116:G117,"④")</f>
        <v>1</v>
      </c>
      <c r="I116" s="113"/>
      <c r="J116" s="115">
        <f>IF(COUNTIFS(E116:G117,"④")=2,1,IF(COUNTIFS(E116:G117,"④")=1,2,3))</f>
        <v>2</v>
      </c>
      <c r="M116" s="30">
        <v>151</v>
      </c>
      <c r="N116" s="31" t="str">
        <f t="shared" ref="N116" si="132">IF(J116=1,B116,IF(J118=1,B118,IF(J120=1,B120,"")))</f>
        <v>石井　　歩</v>
      </c>
      <c r="O116" s="31" t="str">
        <f t="shared" ref="O116" si="133">IF(J116=1,C116,IF(J118=1,C118,IF(J120=1,C120,"")))</f>
        <v>東京</v>
      </c>
      <c r="P116" s="31" t="str">
        <f t="shared" ref="P116" si="134">IF(J116=1,D116,IF(J118=1,D118,IF(J120=1,D120,"")))</f>
        <v>常磐クラブ</v>
      </c>
    </row>
    <row r="117" spans="1:16" s="1" customFormat="1" ht="12" customHeight="1" x14ac:dyDescent="0.3">
      <c r="A117" s="123"/>
      <c r="B117" s="13" t="s">
        <v>186</v>
      </c>
      <c r="C117" s="94"/>
      <c r="D117" s="15" t="s">
        <v>187</v>
      </c>
      <c r="E117" s="120"/>
      <c r="F117" s="113"/>
      <c r="G117" s="113"/>
      <c r="H117" s="113"/>
      <c r="I117" s="113"/>
      <c r="J117" s="115"/>
      <c r="M117" s="30">
        <v>152</v>
      </c>
      <c r="N117" s="31" t="str">
        <f t="shared" ref="N117" si="135">IF(J116=1,B117,IF(J118=1,B119,IF(J120=1,B121,"")))</f>
        <v>宮原 沙弥佳</v>
      </c>
      <c r="O117" s="31" t="str">
        <f>IF(J116=1,C116,IF(J118=1,C118,IF(J120=1,C120,"")))</f>
        <v>東京</v>
      </c>
      <c r="P117" s="31" t="str">
        <f t="shared" ref="P117" si="136">IF(J116=1,D117,IF(J118=1,D119,IF(J120=1,D121,"")))</f>
        <v>千石クラブ</v>
      </c>
    </row>
    <row r="118" spans="1:16" s="1" customFormat="1" ht="12" customHeight="1" x14ac:dyDescent="0.3">
      <c r="A118" s="122">
        <v>44</v>
      </c>
      <c r="B118" s="9" t="s">
        <v>188</v>
      </c>
      <c r="C118" s="86" t="s">
        <v>14</v>
      </c>
      <c r="D118" s="11" t="s">
        <v>61</v>
      </c>
      <c r="E118" s="113" t="s">
        <v>229</v>
      </c>
      <c r="F118" s="120"/>
      <c r="G118" s="113" t="s">
        <v>229</v>
      </c>
      <c r="H118" s="113">
        <f t="shared" ref="H118" si="137">COUNTIFS(E118:G119,"④")</f>
        <v>2</v>
      </c>
      <c r="I118" s="113"/>
      <c r="J118" s="115">
        <f>IF(COUNTIFS(E118:G119,"④")=2,1,IF(COUNTIFS(E118:G119,"④")=1,2,3))</f>
        <v>1</v>
      </c>
      <c r="M118" s="30">
        <v>153</v>
      </c>
      <c r="N118" s="30"/>
      <c r="O118" s="30"/>
      <c r="P118" s="30"/>
    </row>
    <row r="119" spans="1:16" s="1" customFormat="1" ht="12" customHeight="1" x14ac:dyDescent="0.3">
      <c r="A119" s="123"/>
      <c r="B119" s="13" t="s">
        <v>189</v>
      </c>
      <c r="C119" s="94"/>
      <c r="D119" s="15" t="s">
        <v>190</v>
      </c>
      <c r="E119" s="113"/>
      <c r="F119" s="120"/>
      <c r="G119" s="113"/>
      <c r="H119" s="113"/>
      <c r="I119" s="113"/>
      <c r="J119" s="115"/>
      <c r="M119" s="30">
        <v>154</v>
      </c>
      <c r="N119" s="30"/>
      <c r="O119" s="30"/>
      <c r="P119" s="30"/>
    </row>
    <row r="120" spans="1:16" s="1" customFormat="1" ht="12" customHeight="1" x14ac:dyDescent="0.3">
      <c r="A120" s="117">
        <v>45</v>
      </c>
      <c r="B120" s="16" t="s">
        <v>191</v>
      </c>
      <c r="C120" s="119" t="s">
        <v>56</v>
      </c>
      <c r="D120" s="18" t="s">
        <v>192</v>
      </c>
      <c r="E120" s="113">
        <v>1</v>
      </c>
      <c r="F120" s="113">
        <v>2</v>
      </c>
      <c r="G120" s="120"/>
      <c r="H120" s="113">
        <f t="shared" ref="H120" si="138">COUNTIFS(E120:G121,"④")</f>
        <v>0</v>
      </c>
      <c r="I120" s="113"/>
      <c r="J120" s="115">
        <f t="shared" ref="J120" si="139">IF(COUNTIFS(E120:G121,"④")=2,1,IF(COUNTIFS(E120:G121,"④")=1,2,3))</f>
        <v>3</v>
      </c>
      <c r="M120" s="30">
        <v>155</v>
      </c>
      <c r="N120" s="30"/>
      <c r="O120" s="30"/>
      <c r="P120" s="30"/>
    </row>
    <row r="121" spans="1:16" s="1" customFormat="1" ht="12" customHeight="1" x14ac:dyDescent="0.3">
      <c r="A121" s="118"/>
      <c r="B121" s="19" t="s">
        <v>193</v>
      </c>
      <c r="C121" s="87"/>
      <c r="D121" s="21" t="s">
        <v>57</v>
      </c>
      <c r="E121" s="114"/>
      <c r="F121" s="114"/>
      <c r="G121" s="121"/>
      <c r="H121" s="114"/>
      <c r="I121" s="114"/>
      <c r="J121" s="116"/>
      <c r="M121" s="30">
        <v>156</v>
      </c>
      <c r="N121" s="30"/>
      <c r="O121" s="30"/>
      <c r="P121" s="30"/>
    </row>
    <row r="122" spans="1:16" s="1" customFormat="1" ht="7.2" customHeight="1" x14ac:dyDescent="0.3">
      <c r="A122" s="17"/>
      <c r="B122" s="17"/>
      <c r="C122" s="17"/>
      <c r="D122" s="17"/>
      <c r="E122" s="22"/>
      <c r="F122" s="22"/>
      <c r="G122" s="22"/>
      <c r="H122" s="22"/>
      <c r="I122" s="22"/>
      <c r="J122" s="22"/>
      <c r="M122" s="30">
        <v>157</v>
      </c>
    </row>
    <row r="123" spans="1:16" s="1" customFormat="1" ht="12" customHeight="1" x14ac:dyDescent="0.3">
      <c r="A123" s="37">
        <v>16</v>
      </c>
      <c r="B123" s="3" t="s">
        <v>1</v>
      </c>
      <c r="C123" s="4" t="s">
        <v>2</v>
      </c>
      <c r="D123" s="5" t="s">
        <v>3</v>
      </c>
      <c r="E123" s="6">
        <f>A124</f>
        <v>46</v>
      </c>
      <c r="F123" s="6">
        <f>A124+1</f>
        <v>47</v>
      </c>
      <c r="G123" s="6">
        <f>A124+2</f>
        <v>48</v>
      </c>
      <c r="H123" s="6" t="s">
        <v>4</v>
      </c>
      <c r="I123" s="6" t="s">
        <v>5</v>
      </c>
      <c r="J123" s="7" t="s">
        <v>6</v>
      </c>
      <c r="M123" s="30">
        <v>160</v>
      </c>
    </row>
    <row r="124" spans="1:16" s="1" customFormat="1" ht="12" customHeight="1" x14ac:dyDescent="0.3">
      <c r="A124" s="122">
        <v>46</v>
      </c>
      <c r="B124" s="9" t="s">
        <v>194</v>
      </c>
      <c r="C124" s="10" t="s">
        <v>95</v>
      </c>
      <c r="D124" s="11" t="s">
        <v>195</v>
      </c>
      <c r="E124" s="120"/>
      <c r="F124" s="113" t="s">
        <v>229</v>
      </c>
      <c r="G124" s="113" t="s">
        <v>229</v>
      </c>
      <c r="H124" s="113">
        <f t="shared" ref="H124" si="140">COUNTIFS(E124:G125,"④")</f>
        <v>2</v>
      </c>
      <c r="I124" s="113"/>
      <c r="J124" s="115">
        <f>IF(COUNTIFS(E124:G125,"④")=2,1,IF(COUNTIFS(E124:G125,"④")=1,2,3))</f>
        <v>1</v>
      </c>
      <c r="M124" s="30">
        <v>161</v>
      </c>
      <c r="N124" s="31" t="str">
        <f t="shared" ref="N124" si="141">IF(J124=1,B124,IF(J126=1,B126,IF(J128=1,B128,"")))</f>
        <v>吉田　里冴</v>
      </c>
      <c r="O124" s="31" t="str">
        <f t="shared" ref="O124" si="142">IF(J124=1,C124,IF(J126=1,C126,IF(J128=1,C128,"")))</f>
        <v>福岡</v>
      </c>
      <c r="P124" s="31" t="str">
        <f t="shared" ref="P124" si="143">IF(J124=1,D124,IF(J126=1,D126,IF(J128=1,D128,"")))</f>
        <v>スポーツアイランド</v>
      </c>
    </row>
    <row r="125" spans="1:16" s="1" customFormat="1" ht="12" customHeight="1" x14ac:dyDescent="0.3">
      <c r="A125" s="123"/>
      <c r="B125" s="13" t="s">
        <v>196</v>
      </c>
      <c r="C125" s="14" t="s">
        <v>67</v>
      </c>
      <c r="D125" s="15" t="s">
        <v>68</v>
      </c>
      <c r="E125" s="120"/>
      <c r="F125" s="113"/>
      <c r="G125" s="113"/>
      <c r="H125" s="113"/>
      <c r="I125" s="113"/>
      <c r="J125" s="115"/>
      <c r="M125" s="30">
        <v>162</v>
      </c>
      <c r="N125" s="31" t="str">
        <f t="shared" ref="N125" si="144">IF(J124=1,B125,IF(J126=1,B127,IF(J128=1,B129,"")))</f>
        <v>山﨑　智彦</v>
      </c>
      <c r="O125" s="31" t="str">
        <f t="shared" ref="O125" si="145">IF(J124=1,C125,IF(J126=1,C127,IF(J128=1,C129,"")))</f>
        <v>佐賀</v>
      </c>
      <c r="P125" s="31" t="str">
        <f t="shared" ref="P125" si="146">IF(J124=1,D125,IF(J126=1,D127,IF(J128=1,D129,"")))</f>
        <v>鳥栖クラブ</v>
      </c>
    </row>
    <row r="126" spans="1:16" s="1" customFormat="1" ht="12" customHeight="1" x14ac:dyDescent="0.3">
      <c r="A126" s="122">
        <v>47</v>
      </c>
      <c r="B126" s="9" t="s">
        <v>197</v>
      </c>
      <c r="C126" s="86" t="s">
        <v>8</v>
      </c>
      <c r="D126" s="11" t="s">
        <v>9</v>
      </c>
      <c r="E126" s="113">
        <v>1</v>
      </c>
      <c r="F126" s="120"/>
      <c r="G126" s="113">
        <v>3</v>
      </c>
      <c r="H126" s="113">
        <f t="shared" ref="H126" si="147">COUNTIFS(E126:G127,"④")</f>
        <v>0</v>
      </c>
      <c r="I126" s="113"/>
      <c r="J126" s="115">
        <f>IF(COUNTIFS(E126:G127,"④")=2,1,IF(COUNTIFS(E126:G127,"④")=1,2,3))</f>
        <v>3</v>
      </c>
      <c r="M126" s="30">
        <v>163</v>
      </c>
      <c r="N126" s="30"/>
      <c r="O126" s="30"/>
      <c r="P126" s="30"/>
    </row>
    <row r="127" spans="1:16" s="1" customFormat="1" ht="12" customHeight="1" x14ac:dyDescent="0.3">
      <c r="A127" s="123"/>
      <c r="B127" s="13" t="s">
        <v>198</v>
      </c>
      <c r="C127" s="94"/>
      <c r="D127" s="15" t="s">
        <v>199</v>
      </c>
      <c r="E127" s="113"/>
      <c r="F127" s="120"/>
      <c r="G127" s="113"/>
      <c r="H127" s="113"/>
      <c r="I127" s="113"/>
      <c r="J127" s="115"/>
      <c r="M127" s="30">
        <v>164</v>
      </c>
      <c r="N127" s="30"/>
      <c r="O127" s="30"/>
      <c r="P127" s="30"/>
    </row>
    <row r="128" spans="1:16" s="1" customFormat="1" ht="12" customHeight="1" x14ac:dyDescent="0.3">
      <c r="A128" s="117">
        <v>48</v>
      </c>
      <c r="B128" s="16" t="s">
        <v>200</v>
      </c>
      <c r="C128" s="119" t="s">
        <v>14</v>
      </c>
      <c r="D128" s="18" t="s">
        <v>201</v>
      </c>
      <c r="E128" s="113">
        <v>2</v>
      </c>
      <c r="F128" s="113" t="s">
        <v>229</v>
      </c>
      <c r="G128" s="120"/>
      <c r="H128" s="113">
        <f t="shared" ref="H128" si="148">COUNTIFS(E128:G129,"④")</f>
        <v>1</v>
      </c>
      <c r="I128" s="113"/>
      <c r="J128" s="115">
        <f t="shared" ref="J128" si="149">IF(COUNTIFS(E128:G129,"④")=2,1,IF(COUNTIFS(E128:G129,"④")=1,2,3))</f>
        <v>2</v>
      </c>
      <c r="M128" s="30">
        <v>165</v>
      </c>
      <c r="N128" s="30"/>
      <c r="O128" s="30"/>
      <c r="P128" s="30"/>
    </row>
    <row r="129" spans="1:16" s="1" customFormat="1" ht="12" customHeight="1" x14ac:dyDescent="0.3">
      <c r="A129" s="118"/>
      <c r="B129" s="19" t="s">
        <v>202</v>
      </c>
      <c r="C129" s="87"/>
      <c r="D129" s="21" t="s">
        <v>29</v>
      </c>
      <c r="E129" s="114"/>
      <c r="F129" s="114"/>
      <c r="G129" s="121"/>
      <c r="H129" s="114"/>
      <c r="I129" s="114"/>
      <c r="J129" s="116"/>
      <c r="M129" s="30">
        <v>166</v>
      </c>
      <c r="N129" s="30"/>
      <c r="O129" s="30"/>
      <c r="P129" s="30"/>
    </row>
    <row r="130" spans="1:16" s="1" customFormat="1" x14ac:dyDescent="0.3">
      <c r="A130" s="17"/>
      <c r="B130" s="24"/>
      <c r="C130" s="24"/>
      <c r="D130" s="25"/>
      <c r="E130" s="26"/>
      <c r="F130" s="26"/>
      <c r="G130" s="26"/>
      <c r="H130" s="26"/>
      <c r="I130" s="26"/>
      <c r="J130" s="26"/>
      <c r="M130" s="30">
        <v>167</v>
      </c>
    </row>
  </sheetData>
  <mergeCells count="385">
    <mergeCell ref="A1:J1"/>
    <mergeCell ref="A3:A4"/>
    <mergeCell ref="E3:E4"/>
    <mergeCell ref="F3:F4"/>
    <mergeCell ref="G3:G4"/>
    <mergeCell ref="H3:H4"/>
    <mergeCell ref="I3:I4"/>
    <mergeCell ref="J3:J4"/>
    <mergeCell ref="J5:J6"/>
    <mergeCell ref="A5:A6"/>
    <mergeCell ref="E5:E6"/>
    <mergeCell ref="F5:F6"/>
    <mergeCell ref="G5:G6"/>
    <mergeCell ref="H5:H6"/>
    <mergeCell ref="I5:I6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I11:I12"/>
    <mergeCell ref="J11:J12"/>
    <mergeCell ref="A13:A14"/>
    <mergeCell ref="C13:C14"/>
    <mergeCell ref="E13:E14"/>
    <mergeCell ref="F13:F14"/>
    <mergeCell ref="G13:G14"/>
    <mergeCell ref="H13:H14"/>
    <mergeCell ref="I13:I14"/>
    <mergeCell ref="J13:J14"/>
    <mergeCell ref="A11:A12"/>
    <mergeCell ref="C11:C12"/>
    <mergeCell ref="E11:E12"/>
    <mergeCell ref="F11:F12"/>
    <mergeCell ref="G11:G12"/>
    <mergeCell ref="H11:H12"/>
    <mergeCell ref="H15:H16"/>
    <mergeCell ref="I15:I16"/>
    <mergeCell ref="J15:J16"/>
    <mergeCell ref="A19:A20"/>
    <mergeCell ref="C19:C20"/>
    <mergeCell ref="E19:E20"/>
    <mergeCell ref="F19:F20"/>
    <mergeCell ref="G19:G20"/>
    <mergeCell ref="H19:H20"/>
    <mergeCell ref="I19:I20"/>
    <mergeCell ref="A15:A16"/>
    <mergeCell ref="C15:C16"/>
    <mergeCell ref="D15:D16"/>
    <mergeCell ref="E15:E16"/>
    <mergeCell ref="F15:F16"/>
    <mergeCell ref="G15:G16"/>
    <mergeCell ref="J19:J20"/>
    <mergeCell ref="A21:A22"/>
    <mergeCell ref="C21:C22"/>
    <mergeCell ref="D21:D22"/>
    <mergeCell ref="E21:E22"/>
    <mergeCell ref="F21:F22"/>
    <mergeCell ref="G21:G22"/>
    <mergeCell ref="H21:H22"/>
    <mergeCell ref="I21:I22"/>
    <mergeCell ref="J21:J22"/>
    <mergeCell ref="I23:I24"/>
    <mergeCell ref="J23:J24"/>
    <mergeCell ref="A27:A28"/>
    <mergeCell ref="C27:C28"/>
    <mergeCell ref="E27:E28"/>
    <mergeCell ref="F27:F28"/>
    <mergeCell ref="G27:G28"/>
    <mergeCell ref="H27:H28"/>
    <mergeCell ref="I27:I28"/>
    <mergeCell ref="J27:J28"/>
    <mergeCell ref="A23:A24"/>
    <mergeCell ref="C23:C24"/>
    <mergeCell ref="E23:E24"/>
    <mergeCell ref="F23:F24"/>
    <mergeCell ref="G23:G24"/>
    <mergeCell ref="H23:H24"/>
    <mergeCell ref="J31:J32"/>
    <mergeCell ref="A35:A36"/>
    <mergeCell ref="E35:E36"/>
    <mergeCell ref="F35:F36"/>
    <mergeCell ref="G35:G36"/>
    <mergeCell ref="H35:H36"/>
    <mergeCell ref="I35:I36"/>
    <mergeCell ref="J35:J36"/>
    <mergeCell ref="I29:I30"/>
    <mergeCell ref="J29:J30"/>
    <mergeCell ref="A31:A32"/>
    <mergeCell ref="C31:C32"/>
    <mergeCell ref="D31:D32"/>
    <mergeCell ref="E31:E32"/>
    <mergeCell ref="F31:F32"/>
    <mergeCell ref="G31:G32"/>
    <mergeCell ref="H31:H32"/>
    <mergeCell ref="I31:I32"/>
    <mergeCell ref="A29:A30"/>
    <mergeCell ref="C29:C30"/>
    <mergeCell ref="E29:E30"/>
    <mergeCell ref="F29:F30"/>
    <mergeCell ref="G29:G30"/>
    <mergeCell ref="H29:H30"/>
    <mergeCell ref="I37:I38"/>
    <mergeCell ref="J37:J38"/>
    <mergeCell ref="A39:A40"/>
    <mergeCell ref="C39:C40"/>
    <mergeCell ref="E39:E40"/>
    <mergeCell ref="F39:F40"/>
    <mergeCell ref="G39:G40"/>
    <mergeCell ref="H39:H40"/>
    <mergeCell ref="I39:I40"/>
    <mergeCell ref="J39:J40"/>
    <mergeCell ref="A37:A38"/>
    <mergeCell ref="C37:C38"/>
    <mergeCell ref="E37:E38"/>
    <mergeCell ref="F37:F38"/>
    <mergeCell ref="G37:G38"/>
    <mergeCell ref="H37:H38"/>
    <mergeCell ref="H43:H44"/>
    <mergeCell ref="I43:I44"/>
    <mergeCell ref="J43:J44"/>
    <mergeCell ref="A45:A46"/>
    <mergeCell ref="E45:E46"/>
    <mergeCell ref="F45:F46"/>
    <mergeCell ref="G45:G46"/>
    <mergeCell ref="H45:H46"/>
    <mergeCell ref="I45:I46"/>
    <mergeCell ref="J45:J46"/>
    <mergeCell ref="A43:A44"/>
    <mergeCell ref="C43:C44"/>
    <mergeCell ref="D43:D44"/>
    <mergeCell ref="E43:E44"/>
    <mergeCell ref="F43:F44"/>
    <mergeCell ref="G43:G44"/>
    <mergeCell ref="I47:I48"/>
    <mergeCell ref="J47:J48"/>
    <mergeCell ref="A51:A52"/>
    <mergeCell ref="E51:E52"/>
    <mergeCell ref="F51:F52"/>
    <mergeCell ref="G51:G52"/>
    <mergeCell ref="H51:H52"/>
    <mergeCell ref="I51:I52"/>
    <mergeCell ref="J51:J52"/>
    <mergeCell ref="A47:A48"/>
    <mergeCell ref="C47:C48"/>
    <mergeCell ref="E47:E48"/>
    <mergeCell ref="F47:F48"/>
    <mergeCell ref="G47:G48"/>
    <mergeCell ref="H47:H48"/>
    <mergeCell ref="H53:H54"/>
    <mergeCell ref="I53:I54"/>
    <mergeCell ref="J53:J54"/>
    <mergeCell ref="A55:A56"/>
    <mergeCell ref="C55:C56"/>
    <mergeCell ref="E55:E56"/>
    <mergeCell ref="F55:F56"/>
    <mergeCell ref="G55:G56"/>
    <mergeCell ref="H55:H56"/>
    <mergeCell ref="I55:I56"/>
    <mergeCell ref="A53:A54"/>
    <mergeCell ref="C53:C54"/>
    <mergeCell ref="D53:D54"/>
    <mergeCell ref="E53:E54"/>
    <mergeCell ref="F53:F54"/>
    <mergeCell ref="G53:G54"/>
    <mergeCell ref="J55:J56"/>
    <mergeCell ref="A59:A60"/>
    <mergeCell ref="C59:C60"/>
    <mergeCell ref="E59:E60"/>
    <mergeCell ref="F59:F60"/>
    <mergeCell ref="G59:G60"/>
    <mergeCell ref="H59:H60"/>
    <mergeCell ref="I59:I60"/>
    <mergeCell ref="J59:J60"/>
    <mergeCell ref="H61:H62"/>
    <mergeCell ref="I61:I62"/>
    <mergeCell ref="J61:J62"/>
    <mergeCell ref="A63:A64"/>
    <mergeCell ref="E63:E64"/>
    <mergeCell ref="F63:F64"/>
    <mergeCell ref="G63:G64"/>
    <mergeCell ref="H63:H64"/>
    <mergeCell ref="I63:I64"/>
    <mergeCell ref="J63:J64"/>
    <mergeCell ref="A61:A62"/>
    <mergeCell ref="C61:C62"/>
    <mergeCell ref="D61:D62"/>
    <mergeCell ref="E61:E62"/>
    <mergeCell ref="F61:F62"/>
    <mergeCell ref="G61:G62"/>
    <mergeCell ref="A66:J66"/>
    <mergeCell ref="A68:A69"/>
    <mergeCell ref="C68:C69"/>
    <mergeCell ref="E68:E69"/>
    <mergeCell ref="F68:F69"/>
    <mergeCell ref="G68:G69"/>
    <mergeCell ref="H68:H69"/>
    <mergeCell ref="I68:I69"/>
    <mergeCell ref="J68:J69"/>
    <mergeCell ref="I70:I71"/>
    <mergeCell ref="J70:J71"/>
    <mergeCell ref="A72:A73"/>
    <mergeCell ref="E72:E73"/>
    <mergeCell ref="F72:F73"/>
    <mergeCell ref="G72:G73"/>
    <mergeCell ref="H72:H73"/>
    <mergeCell ref="I72:I73"/>
    <mergeCell ref="J72:J73"/>
    <mergeCell ref="A70:A71"/>
    <mergeCell ref="C70:C71"/>
    <mergeCell ref="E70:E71"/>
    <mergeCell ref="F70:F71"/>
    <mergeCell ref="G70:G71"/>
    <mergeCell ref="H70:H71"/>
    <mergeCell ref="J76:J77"/>
    <mergeCell ref="A78:A79"/>
    <mergeCell ref="C78:C79"/>
    <mergeCell ref="E78:E79"/>
    <mergeCell ref="F78:F79"/>
    <mergeCell ref="G78:G79"/>
    <mergeCell ref="H78:H79"/>
    <mergeCell ref="I78:I79"/>
    <mergeCell ref="J78:J79"/>
    <mergeCell ref="A76:A77"/>
    <mergeCell ref="E76:E77"/>
    <mergeCell ref="F76:F77"/>
    <mergeCell ref="G76:G77"/>
    <mergeCell ref="H76:H77"/>
    <mergeCell ref="I76:I77"/>
    <mergeCell ref="I80:I81"/>
    <mergeCell ref="J80:J81"/>
    <mergeCell ref="A84:A85"/>
    <mergeCell ref="E84:E85"/>
    <mergeCell ref="F84:F85"/>
    <mergeCell ref="G84:G85"/>
    <mergeCell ref="H84:H85"/>
    <mergeCell ref="I84:I85"/>
    <mergeCell ref="J84:J85"/>
    <mergeCell ref="A80:A81"/>
    <mergeCell ref="C80:C81"/>
    <mergeCell ref="E80:E81"/>
    <mergeCell ref="F80:F81"/>
    <mergeCell ref="G80:G81"/>
    <mergeCell ref="H80:H81"/>
    <mergeCell ref="I86:I87"/>
    <mergeCell ref="J86:J87"/>
    <mergeCell ref="A88:A89"/>
    <mergeCell ref="C88:C89"/>
    <mergeCell ref="E88:E89"/>
    <mergeCell ref="F88:F89"/>
    <mergeCell ref="G88:G89"/>
    <mergeCell ref="H88:H89"/>
    <mergeCell ref="I88:I89"/>
    <mergeCell ref="J88:J89"/>
    <mergeCell ref="A86:A87"/>
    <mergeCell ref="C86:C87"/>
    <mergeCell ref="E86:E87"/>
    <mergeCell ref="F86:F87"/>
    <mergeCell ref="G86:G87"/>
    <mergeCell ref="H86:H87"/>
    <mergeCell ref="J94:J95"/>
    <mergeCell ref="A96:A97"/>
    <mergeCell ref="E96:E97"/>
    <mergeCell ref="F96:F97"/>
    <mergeCell ref="G96:G97"/>
    <mergeCell ref="H96:H97"/>
    <mergeCell ref="I96:I97"/>
    <mergeCell ref="J96:J97"/>
    <mergeCell ref="H92:H93"/>
    <mergeCell ref="I92:I93"/>
    <mergeCell ref="J92:J93"/>
    <mergeCell ref="A94:A95"/>
    <mergeCell ref="C94:C95"/>
    <mergeCell ref="E94:E95"/>
    <mergeCell ref="F94:F95"/>
    <mergeCell ref="G94:G95"/>
    <mergeCell ref="H94:H95"/>
    <mergeCell ref="I94:I95"/>
    <mergeCell ref="A92:A93"/>
    <mergeCell ref="C92:C93"/>
    <mergeCell ref="D92:D93"/>
    <mergeCell ref="E92:E93"/>
    <mergeCell ref="F92:F93"/>
    <mergeCell ref="G92:G93"/>
    <mergeCell ref="I100:I101"/>
    <mergeCell ref="J100:J101"/>
    <mergeCell ref="A102:A103"/>
    <mergeCell ref="C102:C103"/>
    <mergeCell ref="E102:E103"/>
    <mergeCell ref="F102:F103"/>
    <mergeCell ref="G102:G103"/>
    <mergeCell ref="H102:H103"/>
    <mergeCell ref="I102:I103"/>
    <mergeCell ref="J102:J103"/>
    <mergeCell ref="A100:A101"/>
    <mergeCell ref="C100:C101"/>
    <mergeCell ref="E100:E101"/>
    <mergeCell ref="F100:F101"/>
    <mergeCell ref="G100:G101"/>
    <mergeCell ref="H100:H101"/>
    <mergeCell ref="H104:H105"/>
    <mergeCell ref="I104:I105"/>
    <mergeCell ref="J104:J105"/>
    <mergeCell ref="A108:A109"/>
    <mergeCell ref="C108:C109"/>
    <mergeCell ref="E108:E109"/>
    <mergeCell ref="F108:F109"/>
    <mergeCell ref="G108:G109"/>
    <mergeCell ref="H108:H109"/>
    <mergeCell ref="I108:I109"/>
    <mergeCell ref="A104:A105"/>
    <mergeCell ref="C104:C105"/>
    <mergeCell ref="D104:D105"/>
    <mergeCell ref="E104:E105"/>
    <mergeCell ref="F104:F105"/>
    <mergeCell ref="G104:G105"/>
    <mergeCell ref="J108:J109"/>
    <mergeCell ref="A110:A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I112:I113"/>
    <mergeCell ref="J112:J113"/>
    <mergeCell ref="A116:A117"/>
    <mergeCell ref="C116:C117"/>
    <mergeCell ref="E116:E117"/>
    <mergeCell ref="F116:F117"/>
    <mergeCell ref="G116:G117"/>
    <mergeCell ref="H116:H117"/>
    <mergeCell ref="I116:I117"/>
    <mergeCell ref="J116:J117"/>
    <mergeCell ref="A112:A113"/>
    <mergeCell ref="C112:C113"/>
    <mergeCell ref="E112:E113"/>
    <mergeCell ref="F112:F113"/>
    <mergeCell ref="G112:G113"/>
    <mergeCell ref="H112:H113"/>
    <mergeCell ref="I118:I119"/>
    <mergeCell ref="J118:J119"/>
    <mergeCell ref="A120:A121"/>
    <mergeCell ref="C120:C121"/>
    <mergeCell ref="E120:E121"/>
    <mergeCell ref="F120:F121"/>
    <mergeCell ref="G120:G121"/>
    <mergeCell ref="H120:H121"/>
    <mergeCell ref="I120:I121"/>
    <mergeCell ref="J120:J121"/>
    <mergeCell ref="A118:A119"/>
    <mergeCell ref="C118:C119"/>
    <mergeCell ref="E118:E119"/>
    <mergeCell ref="F118:F119"/>
    <mergeCell ref="G118:G119"/>
    <mergeCell ref="H118:H119"/>
    <mergeCell ref="I128:I129"/>
    <mergeCell ref="J128:J129"/>
    <mergeCell ref="A128:A129"/>
    <mergeCell ref="C128:C129"/>
    <mergeCell ref="E128:E129"/>
    <mergeCell ref="F128:F129"/>
    <mergeCell ref="G128:G129"/>
    <mergeCell ref="H128:H129"/>
    <mergeCell ref="J124:J125"/>
    <mergeCell ref="A126:A127"/>
    <mergeCell ref="C126:C127"/>
    <mergeCell ref="E126:E127"/>
    <mergeCell ref="F126:F127"/>
    <mergeCell ref="G126:G127"/>
    <mergeCell ref="H126:H127"/>
    <mergeCell ref="I126:I127"/>
    <mergeCell ref="J126:J127"/>
    <mergeCell ref="A124:A125"/>
    <mergeCell ref="E124:E125"/>
    <mergeCell ref="F124:F125"/>
    <mergeCell ref="G124:G125"/>
    <mergeCell ref="H124:H125"/>
    <mergeCell ref="I124:I125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28BB3-90E1-42C3-832C-2BC1B5574DF2}">
  <dimension ref="A1:M42"/>
  <sheetViews>
    <sheetView tabSelected="1" view="pageBreakPreview" zoomScaleNormal="100" zoomScaleSheetLayoutView="100" workbookViewId="0">
      <selection activeCell="M14" sqref="M14"/>
    </sheetView>
  </sheetViews>
  <sheetFormatPr defaultRowHeight="18" x14ac:dyDescent="0.45"/>
  <cols>
    <col min="3" max="3" width="8.8984375" customWidth="1"/>
    <col min="4" max="4" width="3.69921875" customWidth="1"/>
    <col min="5" max="5" width="14.09765625" customWidth="1"/>
    <col min="6" max="6" width="8.19921875" customWidth="1"/>
    <col min="7" max="7" width="21.19921875" customWidth="1"/>
    <col min="8" max="13" width="4.5" style="64" customWidth="1"/>
    <col min="14" max="14" width="3.19921875" customWidth="1"/>
  </cols>
  <sheetData>
    <row r="1" spans="1:13" s="1" customFormat="1" ht="24.6" customHeight="1" x14ac:dyDescent="0.3">
      <c r="C1" s="134" t="s">
        <v>205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s="1" customFormat="1" ht="24.6" customHeight="1" x14ac:dyDescent="0.3">
      <c r="C2" s="36"/>
      <c r="D2" s="36"/>
      <c r="E2" s="36"/>
      <c r="F2" s="36"/>
      <c r="G2" s="36"/>
      <c r="H2" s="40"/>
      <c r="I2" s="40"/>
      <c r="J2" s="40"/>
      <c r="K2" s="40"/>
      <c r="L2" s="40"/>
      <c r="M2" s="40"/>
    </row>
    <row r="3" spans="1:13" s="1" customFormat="1" ht="18" customHeight="1" x14ac:dyDescent="0.3">
      <c r="C3" s="24" t="s">
        <v>206</v>
      </c>
      <c r="D3" s="24" t="s">
        <v>207</v>
      </c>
      <c r="E3" s="24" t="s">
        <v>208</v>
      </c>
      <c r="F3" s="135" t="s">
        <v>209</v>
      </c>
      <c r="G3" s="135"/>
      <c r="H3" s="41"/>
      <c r="I3" s="41"/>
      <c r="J3" s="41"/>
      <c r="K3" s="41"/>
      <c r="L3" s="41"/>
      <c r="M3" s="41"/>
    </row>
    <row r="4" spans="1:13" s="1" customFormat="1" ht="7.2" customHeight="1" x14ac:dyDescent="0.3">
      <c r="C4" s="32"/>
      <c r="D4" s="32"/>
      <c r="E4" s="32"/>
      <c r="F4" s="32"/>
      <c r="G4" s="32"/>
      <c r="H4" s="41"/>
      <c r="I4" s="41"/>
      <c r="J4" s="41"/>
      <c r="K4" s="41"/>
      <c r="L4" s="41"/>
      <c r="M4" s="41"/>
    </row>
    <row r="5" spans="1:13" s="1" customFormat="1" ht="21" customHeight="1" thickBot="1" x14ac:dyDescent="0.35">
      <c r="A5" s="35">
        <v>11</v>
      </c>
      <c r="C5" s="136" t="s">
        <v>210</v>
      </c>
      <c r="D5" s="136" t="s">
        <v>211</v>
      </c>
      <c r="E5" s="33" t="str">
        <f>VLOOKUP(A5,'35R'!$M:$P,2,0)</f>
        <v>花田　直弥</v>
      </c>
      <c r="F5" s="33" t="str">
        <f>VLOOKUP(A5,'35R'!$M:$P,3,0)</f>
        <v>京都</v>
      </c>
      <c r="G5" s="33" t="str">
        <f>VLOOKUP(A5,'35R'!$M:$P,4,0)</f>
        <v>京都市役所</v>
      </c>
      <c r="H5" s="42"/>
      <c r="I5" s="43"/>
      <c r="J5" s="40"/>
      <c r="K5" s="40"/>
      <c r="L5" s="40"/>
      <c r="M5" s="40"/>
    </row>
    <row r="6" spans="1:13" s="1" customFormat="1" ht="21" customHeight="1" thickBot="1" x14ac:dyDescent="0.35">
      <c r="A6" s="35">
        <v>12</v>
      </c>
      <c r="C6" s="136"/>
      <c r="D6" s="136"/>
      <c r="E6" s="34" t="str">
        <f>VLOOKUP(A6,'35R'!$M:$P,2,0)</f>
        <v>三浦　洋美</v>
      </c>
      <c r="F6" s="34" t="str">
        <f>VLOOKUP(A6,'35R'!$M:$P,3,0)</f>
        <v>群馬</v>
      </c>
      <c r="G6" s="34" t="str">
        <f>VLOOKUP(A6,'35R'!$M:$P,4,0)</f>
        <v>Palaistra</v>
      </c>
      <c r="H6" s="40"/>
      <c r="I6" s="44"/>
      <c r="J6" s="45"/>
      <c r="K6" s="40"/>
      <c r="L6" s="40"/>
      <c r="M6" s="40"/>
    </row>
    <row r="7" spans="1:13" s="1" customFormat="1" ht="21" customHeight="1" x14ac:dyDescent="0.3">
      <c r="A7" s="35">
        <v>21</v>
      </c>
      <c r="C7" s="136" t="s">
        <v>212</v>
      </c>
      <c r="D7" s="136" t="s">
        <v>211</v>
      </c>
      <c r="E7" s="33" t="str">
        <f>VLOOKUP(A7,'35R'!$M:$P,2,0)</f>
        <v>栗原　大輔</v>
      </c>
      <c r="F7" s="132" t="str">
        <f>VLOOKUP(A7,'35R'!$M:$P,3,0)</f>
        <v>東京</v>
      </c>
      <c r="G7" s="33" t="str">
        <f>VLOOKUP(A7,'35R'!$M:$P,4,0)</f>
        <v>富士桜部屋</v>
      </c>
      <c r="H7" s="40"/>
      <c r="I7" s="46"/>
      <c r="J7" s="44"/>
      <c r="K7" s="40"/>
      <c r="L7" s="40"/>
      <c r="M7" s="40"/>
    </row>
    <row r="8" spans="1:13" s="1" customFormat="1" ht="21" customHeight="1" thickBot="1" x14ac:dyDescent="0.35">
      <c r="A8" s="35">
        <v>22</v>
      </c>
      <c r="C8" s="136"/>
      <c r="D8" s="136"/>
      <c r="E8" s="34" t="str">
        <f>VLOOKUP(A8,'35R'!$M:$P,2,0)</f>
        <v>我妻　万美</v>
      </c>
      <c r="F8" s="133"/>
      <c r="G8" s="34" t="str">
        <f>VLOOKUP(A8,'35R'!$M:$P,4,0)</f>
        <v>杉並文化クラブ</v>
      </c>
      <c r="H8" s="48"/>
      <c r="I8" s="40"/>
      <c r="J8" s="69">
        <v>1</v>
      </c>
      <c r="K8" s="40"/>
      <c r="L8" s="40"/>
      <c r="M8" s="40"/>
    </row>
    <row r="9" spans="1:13" s="1" customFormat="1" ht="21" customHeight="1" x14ac:dyDescent="0.3">
      <c r="A9" s="35">
        <v>31</v>
      </c>
      <c r="C9" s="136" t="s">
        <v>213</v>
      </c>
      <c r="D9" s="137" t="s">
        <v>211</v>
      </c>
      <c r="E9" s="33" t="str">
        <f>VLOOKUP(A9,'35R'!$M:$P,2,0)</f>
        <v>松川 のぞみ</v>
      </c>
      <c r="F9" s="132" t="str">
        <f>VLOOKUP(A9,'35R'!$M:$P,3,0)</f>
        <v>兵庫</v>
      </c>
      <c r="G9" s="33" t="str">
        <f>VLOOKUP(A9,'35R'!$M:$P,4,0)</f>
        <v>今津クラブ</v>
      </c>
      <c r="H9" s="40"/>
      <c r="I9" s="40"/>
      <c r="J9" s="47">
        <v>1</v>
      </c>
      <c r="K9" s="75"/>
      <c r="L9" s="40"/>
      <c r="M9" s="40"/>
    </row>
    <row r="10" spans="1:13" s="1" customFormat="1" ht="21" customHeight="1" thickBot="1" x14ac:dyDescent="0.35">
      <c r="A10" s="35">
        <v>32</v>
      </c>
      <c r="C10" s="136"/>
      <c r="D10" s="138"/>
      <c r="E10" s="34" t="str">
        <f>VLOOKUP(A10,'35R'!$M:$P,2,0)</f>
        <v>松川　佳裕</v>
      </c>
      <c r="F10" s="133"/>
      <c r="G10" s="34" t="str">
        <f>VLOOKUP(A10,'35R'!$M:$P,4,0)</f>
        <v>伊丹クラブ</v>
      </c>
      <c r="H10" s="48"/>
      <c r="I10" s="49"/>
      <c r="J10" s="47"/>
      <c r="K10" s="69"/>
      <c r="L10" s="40"/>
      <c r="M10" s="40"/>
    </row>
    <row r="11" spans="1:13" s="1" customFormat="1" ht="21" customHeight="1" thickBot="1" x14ac:dyDescent="0.35">
      <c r="A11" s="35">
        <v>41</v>
      </c>
      <c r="C11" s="136" t="s">
        <v>214</v>
      </c>
      <c r="D11" s="136" t="s">
        <v>211</v>
      </c>
      <c r="E11" s="33" t="str">
        <f>VLOOKUP(A11,'35R'!$M:$P,2,0)</f>
        <v>早瀬　友和</v>
      </c>
      <c r="F11" s="132" t="str">
        <f>VLOOKUP(A11,'35R'!$M:$P,3,0)</f>
        <v>愛知</v>
      </c>
      <c r="G11" s="33" t="str">
        <f>VLOOKUP(A11,'35R'!$M:$P,4,0)</f>
        <v>松葉クラブ</v>
      </c>
      <c r="H11" s="42"/>
      <c r="I11" s="50"/>
      <c r="J11" s="51"/>
      <c r="K11" s="69">
        <v>0</v>
      </c>
      <c r="L11" s="40"/>
      <c r="M11" s="40"/>
    </row>
    <row r="12" spans="1:13" s="1" customFormat="1" ht="21" customHeight="1" thickBot="1" x14ac:dyDescent="0.35">
      <c r="A12" s="35">
        <v>42</v>
      </c>
      <c r="C12" s="136"/>
      <c r="D12" s="136"/>
      <c r="E12" s="34" t="str">
        <f>VLOOKUP(A12,'35R'!$M:$P,2,0)</f>
        <v>小山　香織</v>
      </c>
      <c r="F12" s="133"/>
      <c r="G12" s="34" t="str">
        <f>VLOOKUP(A12,'35R'!$M:$P,4,0)</f>
        <v>ヨネックス名古屋</v>
      </c>
      <c r="H12" s="40"/>
      <c r="I12" s="40"/>
      <c r="J12" s="40"/>
      <c r="K12" s="69"/>
      <c r="L12" s="40"/>
      <c r="M12" s="40">
        <v>1</v>
      </c>
    </row>
    <row r="13" spans="1:13" s="1" customFormat="1" ht="21" customHeight="1" x14ac:dyDescent="0.3">
      <c r="A13" s="35">
        <v>51</v>
      </c>
      <c r="C13" s="136" t="s">
        <v>215</v>
      </c>
      <c r="D13" s="139" t="s">
        <v>211</v>
      </c>
      <c r="E13" s="33" t="str">
        <f>VLOOKUP(A13,'35R'!$M:$P,2,0)</f>
        <v>荒木　健育</v>
      </c>
      <c r="F13" s="33" t="str">
        <f>VLOOKUP(A13,'35R'!$M:$P,3,0)</f>
        <v>長崎</v>
      </c>
      <c r="G13" s="33" t="str">
        <f>VLOOKUP(A13,'35R'!$M:$P,4,0)</f>
        <v>長島ITC</v>
      </c>
      <c r="H13" s="40"/>
      <c r="I13" s="40"/>
      <c r="J13" s="40">
        <v>3</v>
      </c>
      <c r="K13" s="47"/>
      <c r="L13" s="72"/>
      <c r="M13" s="40"/>
    </row>
    <row r="14" spans="1:13" s="1" customFormat="1" ht="21" customHeight="1" thickBot="1" x14ac:dyDescent="0.35">
      <c r="A14" s="35">
        <v>52</v>
      </c>
      <c r="C14" s="136"/>
      <c r="D14" s="139"/>
      <c r="E14" s="34" t="str">
        <f>VLOOKUP(A14,'35R'!$M:$P,2,0)</f>
        <v>田中　悠希</v>
      </c>
      <c r="F14" s="34" t="str">
        <f>VLOOKUP(A14,'35R'!$M:$P,3,0)</f>
        <v>佐賀</v>
      </c>
      <c r="G14" s="34" t="str">
        <f>VLOOKUP(A14,'35R'!$M:$P,4,0)</f>
        <v>鳥栖クラブ</v>
      </c>
      <c r="H14" s="48"/>
      <c r="I14" s="49"/>
      <c r="J14" s="40"/>
      <c r="K14" s="47"/>
      <c r="L14" s="47"/>
      <c r="M14" s="40"/>
    </row>
    <row r="15" spans="1:13" s="1" customFormat="1" ht="21" customHeight="1" thickBot="1" x14ac:dyDescent="0.35">
      <c r="A15" s="35">
        <v>61</v>
      </c>
      <c r="C15" s="136" t="s">
        <v>216</v>
      </c>
      <c r="D15" s="136" t="s">
        <v>211</v>
      </c>
      <c r="E15" s="33" t="str">
        <f>VLOOKUP(A15,'35R'!$M:$P,2,0)</f>
        <v>麻生　まゆ</v>
      </c>
      <c r="F15" s="33" t="str">
        <f>VLOOKUP(A15,'35R'!$M:$P,3,0)</f>
        <v>愛知</v>
      </c>
      <c r="G15" s="33" t="str">
        <f>VLOOKUP(A15,'35R'!$M:$P,4,0)</f>
        <v>葵クラブ</v>
      </c>
      <c r="H15" s="42"/>
      <c r="I15" s="43"/>
      <c r="J15" s="74"/>
      <c r="K15" s="47"/>
      <c r="L15" s="47"/>
      <c r="M15" s="40"/>
    </row>
    <row r="16" spans="1:13" s="1" customFormat="1" ht="21" customHeight="1" thickBot="1" x14ac:dyDescent="0.35">
      <c r="A16" s="35">
        <v>62</v>
      </c>
      <c r="C16" s="136"/>
      <c r="D16" s="136"/>
      <c r="E16" s="34" t="str">
        <f>VLOOKUP(A16,'35R'!$M:$P,2,0)</f>
        <v>金子　裕亮</v>
      </c>
      <c r="F16" s="34" t="str">
        <f>VLOOKUP(A16,'35R'!$M:$P,3,0)</f>
        <v>東京</v>
      </c>
      <c r="G16" s="34" t="str">
        <f>VLOOKUP(A16,'35R'!$M:$P,4,0)</f>
        <v>ミドウクラブ</v>
      </c>
      <c r="H16" s="40"/>
      <c r="I16" s="40"/>
      <c r="J16" s="69"/>
      <c r="K16" s="47"/>
      <c r="L16" s="47"/>
      <c r="M16" s="40"/>
    </row>
    <row r="17" spans="1:13" s="1" customFormat="1" ht="21" customHeight="1" thickBot="1" x14ac:dyDescent="0.35">
      <c r="A17" s="35">
        <v>71</v>
      </c>
      <c r="C17" s="136" t="s">
        <v>217</v>
      </c>
      <c r="D17" s="137" t="s">
        <v>211</v>
      </c>
      <c r="E17" s="33" t="str">
        <f>VLOOKUP(A17,'35R'!$M:$P,2,0)</f>
        <v>野間　智美</v>
      </c>
      <c r="F17" s="132" t="str">
        <f>VLOOKUP(A17,'35R'!$M:$P,3,0)</f>
        <v>福岡</v>
      </c>
      <c r="G17" s="132" t="str">
        <f>VLOOKUP(A17,'35R'!$M:$P,4,0)</f>
        <v>男塾</v>
      </c>
      <c r="H17" s="42"/>
      <c r="I17" s="43"/>
      <c r="J17" s="47"/>
      <c r="K17" s="55"/>
      <c r="L17" s="47">
        <v>2</v>
      </c>
      <c r="M17" s="40"/>
    </row>
    <row r="18" spans="1:13" s="1" customFormat="1" ht="21" customHeight="1" thickBot="1" x14ac:dyDescent="0.35">
      <c r="A18" s="35">
        <v>72</v>
      </c>
      <c r="C18" s="136"/>
      <c r="D18" s="138"/>
      <c r="E18" s="34" t="str">
        <f>VLOOKUP(A18,'35R'!$M:$P,2,0)</f>
        <v>與田　賢作</v>
      </c>
      <c r="F18" s="133"/>
      <c r="G18" s="133"/>
      <c r="H18" s="54"/>
      <c r="I18" s="40"/>
      <c r="J18" s="68"/>
      <c r="K18" s="40"/>
      <c r="L18" s="47"/>
      <c r="M18" s="40"/>
    </row>
    <row r="19" spans="1:13" s="1" customFormat="1" ht="21" customHeight="1" x14ac:dyDescent="0.3">
      <c r="A19" s="35">
        <v>81</v>
      </c>
      <c r="C19" s="136" t="s">
        <v>218</v>
      </c>
      <c r="D19" s="139" t="s">
        <v>211</v>
      </c>
      <c r="E19" s="33" t="s">
        <v>231</v>
      </c>
      <c r="F19" s="132" t="s">
        <v>101</v>
      </c>
      <c r="G19" s="33" t="s">
        <v>102</v>
      </c>
      <c r="H19" s="53"/>
      <c r="I19" s="46"/>
      <c r="J19" s="40"/>
      <c r="K19" s="40">
        <v>2</v>
      </c>
      <c r="L19" s="47"/>
      <c r="M19" s="40"/>
    </row>
    <row r="20" spans="1:13" s="1" customFormat="1" ht="21" customHeight="1" thickBot="1" x14ac:dyDescent="0.35">
      <c r="A20" s="35">
        <v>82</v>
      </c>
      <c r="C20" s="136"/>
      <c r="D20" s="139"/>
      <c r="E20" s="34" t="s">
        <v>232</v>
      </c>
      <c r="F20" s="133"/>
      <c r="G20" s="34" t="s">
        <v>104</v>
      </c>
      <c r="H20" s="40"/>
      <c r="I20" s="40"/>
      <c r="J20" s="40">
        <v>1</v>
      </c>
      <c r="K20" s="40"/>
      <c r="L20" s="47"/>
      <c r="M20" s="40"/>
    </row>
    <row r="21" spans="1:13" s="1" customFormat="1" ht="21" customHeight="1" x14ac:dyDescent="0.3">
      <c r="A21" s="35">
        <v>91</v>
      </c>
      <c r="C21" s="136" t="s">
        <v>219</v>
      </c>
      <c r="D21" s="136" t="s">
        <v>211</v>
      </c>
      <c r="E21" s="33" t="s">
        <v>233</v>
      </c>
      <c r="F21" s="132" t="s">
        <v>86</v>
      </c>
      <c r="G21" s="33" t="s">
        <v>115</v>
      </c>
      <c r="H21" s="40"/>
      <c r="I21" s="40"/>
      <c r="J21" s="40">
        <v>1</v>
      </c>
      <c r="K21" s="40"/>
      <c r="L21" s="69"/>
      <c r="M21" s="77"/>
    </row>
    <row r="22" spans="1:13" s="1" customFormat="1" ht="21" customHeight="1" thickBot="1" x14ac:dyDescent="0.35">
      <c r="A22" s="35">
        <v>92</v>
      </c>
      <c r="C22" s="136"/>
      <c r="D22" s="136"/>
      <c r="E22" s="34" t="s">
        <v>234</v>
      </c>
      <c r="F22" s="133"/>
      <c r="G22" s="34" t="s">
        <v>117</v>
      </c>
      <c r="H22" s="48"/>
      <c r="I22" s="49"/>
      <c r="J22" s="40"/>
      <c r="K22" s="40">
        <v>1</v>
      </c>
      <c r="L22" s="69"/>
      <c r="M22" s="40"/>
    </row>
    <row r="23" spans="1:13" s="1" customFormat="1" ht="21" customHeight="1" thickBot="1" x14ac:dyDescent="0.35">
      <c r="A23" s="35">
        <v>101</v>
      </c>
      <c r="C23" s="136" t="s">
        <v>220</v>
      </c>
      <c r="D23" s="137" t="s">
        <v>211</v>
      </c>
      <c r="E23" s="33" t="s">
        <v>235</v>
      </c>
      <c r="F23" s="33" t="s">
        <v>125</v>
      </c>
      <c r="G23" s="33" t="s">
        <v>126</v>
      </c>
      <c r="H23" s="42"/>
      <c r="I23" s="43"/>
      <c r="J23" s="52"/>
      <c r="K23" s="40"/>
      <c r="L23" s="69"/>
      <c r="M23" s="40"/>
    </row>
    <row r="24" spans="1:13" s="1" customFormat="1" ht="21" customHeight="1" thickBot="1" x14ac:dyDescent="0.35">
      <c r="A24" s="35">
        <v>102</v>
      </c>
      <c r="C24" s="136"/>
      <c r="D24" s="139"/>
      <c r="E24" s="34" t="s">
        <v>127</v>
      </c>
      <c r="F24" s="34" t="s">
        <v>95</v>
      </c>
      <c r="G24" s="34" t="s">
        <v>128</v>
      </c>
      <c r="H24" s="54"/>
      <c r="I24" s="40"/>
      <c r="J24" s="47"/>
      <c r="K24" s="71"/>
      <c r="L24" s="69">
        <v>2</v>
      </c>
      <c r="M24" s="40"/>
    </row>
    <row r="25" spans="1:13" s="1" customFormat="1" ht="21" customHeight="1" thickBot="1" x14ac:dyDescent="0.35">
      <c r="A25" s="35">
        <v>111</v>
      </c>
      <c r="C25" s="136" t="s">
        <v>221</v>
      </c>
      <c r="D25" s="136" t="s">
        <v>211</v>
      </c>
      <c r="E25" s="33" t="str">
        <f>VLOOKUP(A25,'35R'!$M:$P,2,0)</f>
        <v>古賀　崇史</v>
      </c>
      <c r="F25" s="33" t="str">
        <f>VLOOKUP(A25,'35R'!$M:$P,3,0)</f>
        <v>和歌山</v>
      </c>
      <c r="G25" s="33" t="str">
        <f>VLOOKUP(A25,'35R'!$M:$P,4,0)</f>
        <v>MONOLITH</v>
      </c>
      <c r="H25" s="42"/>
      <c r="I25" s="43"/>
      <c r="J25" s="69"/>
      <c r="K25" s="52"/>
      <c r="L25" s="69"/>
      <c r="M25" s="40"/>
    </row>
    <row r="26" spans="1:13" s="1" customFormat="1" ht="21" customHeight="1" thickBot="1" x14ac:dyDescent="0.35">
      <c r="A26" s="35">
        <v>112</v>
      </c>
      <c r="C26" s="136"/>
      <c r="D26" s="136"/>
      <c r="E26" s="34" t="str">
        <f>VLOOKUP(A26,'35R'!$M:$P,2,0)</f>
        <v>山本　香織</v>
      </c>
      <c r="F26" s="34" t="str">
        <f>VLOOKUP(A26,'35R'!$M:$P,3,0)</f>
        <v>北海道</v>
      </c>
      <c r="G26" s="34" t="str">
        <f>VLOOKUP(A26,'35R'!$M:$P,4,0)</f>
        <v>SAKURA  STS</v>
      </c>
      <c r="H26" s="54"/>
      <c r="I26" s="40"/>
      <c r="J26" s="70"/>
      <c r="K26" s="47"/>
      <c r="L26" s="69"/>
      <c r="M26" s="40"/>
    </row>
    <row r="27" spans="1:13" s="1" customFormat="1" ht="21" customHeight="1" x14ac:dyDescent="0.3">
      <c r="A27" s="35">
        <v>121</v>
      </c>
      <c r="C27" s="136" t="s">
        <v>222</v>
      </c>
      <c r="D27" s="139" t="s">
        <v>211</v>
      </c>
      <c r="E27" s="33" t="str">
        <f>VLOOKUP(A27,'35R'!$M:$P,2,0)</f>
        <v>前澤　明恵</v>
      </c>
      <c r="F27" s="132" t="str">
        <f>VLOOKUP(A27,'35R'!$M:$P,3,0)</f>
        <v>埼玉</v>
      </c>
      <c r="G27" s="132" t="str">
        <f>VLOOKUP(A27,'35R'!$M:$P,4,0)</f>
        <v>狭山クラブ</v>
      </c>
      <c r="H27" s="53"/>
      <c r="I27" s="46"/>
      <c r="J27" s="55"/>
      <c r="K27" s="47"/>
      <c r="L27" s="78"/>
      <c r="M27" s="40"/>
    </row>
    <row r="28" spans="1:13" s="1" customFormat="1" ht="21" customHeight="1" thickBot="1" x14ac:dyDescent="0.35">
      <c r="A28" s="35">
        <v>122</v>
      </c>
      <c r="C28" s="136"/>
      <c r="D28" s="138"/>
      <c r="E28" s="34" t="str">
        <f>VLOOKUP(A28,'35R'!$M:$P,2,0)</f>
        <v>斉藤　和貴</v>
      </c>
      <c r="F28" s="133"/>
      <c r="G28" s="133"/>
      <c r="H28" s="54"/>
      <c r="I28" s="40"/>
      <c r="J28" s="40">
        <v>0</v>
      </c>
      <c r="K28" s="47"/>
      <c r="L28" s="79"/>
      <c r="M28" s="40"/>
    </row>
    <row r="29" spans="1:13" s="1" customFormat="1" ht="21" customHeight="1" x14ac:dyDescent="0.3">
      <c r="A29" s="35">
        <v>131</v>
      </c>
      <c r="C29" s="136" t="s">
        <v>223</v>
      </c>
      <c r="D29" s="139" t="s">
        <v>211</v>
      </c>
      <c r="E29" s="33" t="str">
        <f>VLOOKUP(A29,'35R'!$M:$P,2,0)</f>
        <v>大和　賢治</v>
      </c>
      <c r="F29" s="132" t="str">
        <f>VLOOKUP(A29,'35R'!$M:$P,3,0)</f>
        <v>大阪</v>
      </c>
      <c r="G29" s="39" t="str">
        <f>VLOOKUP(A29,'35R'!$M:$P,4,0)</f>
        <v>パナソニックエレクトリックワークス</v>
      </c>
      <c r="H29" s="54"/>
      <c r="I29" s="40"/>
      <c r="J29" s="40">
        <v>1</v>
      </c>
      <c r="K29" s="69"/>
      <c r="L29" s="51"/>
      <c r="M29" s="40"/>
    </row>
    <row r="30" spans="1:13" s="1" customFormat="1" ht="21" customHeight="1" thickBot="1" x14ac:dyDescent="0.35">
      <c r="A30" s="35">
        <v>132</v>
      </c>
      <c r="C30" s="136"/>
      <c r="D30" s="139"/>
      <c r="E30" s="34" t="str">
        <f>VLOOKUP(A30,'35R'!$M:$P,2,0)</f>
        <v>藤井　恵子</v>
      </c>
      <c r="F30" s="133"/>
      <c r="G30" s="34" t="str">
        <f>VLOOKUP(A30,'35R'!$M:$P,4,0)</f>
        <v>アプローズ</v>
      </c>
      <c r="H30" s="48"/>
      <c r="I30" s="49"/>
      <c r="J30" s="56"/>
      <c r="K30" s="69">
        <v>2</v>
      </c>
      <c r="L30" s="40"/>
      <c r="M30" s="40"/>
    </row>
    <row r="31" spans="1:13" s="1" customFormat="1" ht="21" customHeight="1" thickBot="1" x14ac:dyDescent="0.35">
      <c r="A31" s="35">
        <v>141</v>
      </c>
      <c r="C31" s="136" t="s">
        <v>224</v>
      </c>
      <c r="D31" s="136" t="s">
        <v>211</v>
      </c>
      <c r="E31" s="33" t="str">
        <f>VLOOKUP(A31,'35R'!$M:$P,2,0)</f>
        <v>湯瀬　　勝</v>
      </c>
      <c r="F31" s="132" t="str">
        <f>VLOOKUP(A31,'35R'!$M:$P,3,0)</f>
        <v>東京</v>
      </c>
      <c r="G31" s="33" t="str">
        <f>VLOOKUP(A31,'35R'!$M:$P,4,0)</f>
        <v>同志組</v>
      </c>
      <c r="H31" s="57"/>
      <c r="I31" s="58"/>
      <c r="J31" s="59"/>
      <c r="K31" s="73"/>
      <c r="L31" s="41"/>
      <c r="M31" s="41"/>
    </row>
    <row r="32" spans="1:13" s="1" customFormat="1" ht="21" customHeight="1" thickBot="1" x14ac:dyDescent="0.35">
      <c r="A32" s="35">
        <v>142</v>
      </c>
      <c r="C32" s="136"/>
      <c r="D32" s="136"/>
      <c r="E32" s="34" t="str">
        <f>VLOOKUP(A32,'35R'!$M:$P,2,0)</f>
        <v>伊佐 久美子</v>
      </c>
      <c r="F32" s="133"/>
      <c r="G32" s="34" t="str">
        <f>VLOOKUP(A32,'35R'!$M:$P,4,0)</f>
        <v>杉並文化クラブ</v>
      </c>
      <c r="H32" s="60"/>
      <c r="I32" s="61"/>
      <c r="J32" s="59"/>
      <c r="K32" s="76"/>
      <c r="L32" s="41"/>
      <c r="M32" s="41"/>
    </row>
    <row r="33" spans="1:13" s="1" customFormat="1" ht="21" customHeight="1" x14ac:dyDescent="0.3">
      <c r="A33" s="35">
        <v>151</v>
      </c>
      <c r="C33" s="136" t="s">
        <v>225</v>
      </c>
      <c r="D33" s="137" t="s">
        <v>211</v>
      </c>
      <c r="E33" s="33" t="str">
        <f>VLOOKUP(A33,'35R'!$M:$P,2,0)</f>
        <v>石井　　歩</v>
      </c>
      <c r="F33" s="132" t="str">
        <f>VLOOKUP(A33,'35R'!$M:$P,3,0)</f>
        <v>東京</v>
      </c>
      <c r="G33" s="33" t="str">
        <f>VLOOKUP(A33,'35R'!$M:$P,4,0)</f>
        <v>常磐クラブ</v>
      </c>
      <c r="H33" s="62"/>
      <c r="I33" s="63"/>
      <c r="J33" s="73">
        <v>3</v>
      </c>
      <c r="K33" s="67"/>
      <c r="L33" s="41"/>
      <c r="M33" s="41"/>
    </row>
    <row r="34" spans="1:13" s="1" customFormat="1" ht="21" customHeight="1" thickBot="1" x14ac:dyDescent="0.35">
      <c r="A34" s="35">
        <v>152</v>
      </c>
      <c r="C34" s="136"/>
      <c r="D34" s="138"/>
      <c r="E34" s="34" t="str">
        <f>VLOOKUP(A34,'35R'!$M:$P,2,0)</f>
        <v>宮原 沙弥佳</v>
      </c>
      <c r="F34" s="133"/>
      <c r="G34" s="34" t="str">
        <f>VLOOKUP(A34,'35R'!$M:$P,4,0)</f>
        <v>千石クラブ</v>
      </c>
      <c r="H34" s="57"/>
      <c r="I34" s="59"/>
      <c r="J34" s="58"/>
      <c r="K34" s="41"/>
      <c r="L34" s="41"/>
      <c r="M34" s="41"/>
    </row>
    <row r="35" spans="1:13" s="1" customFormat="1" ht="21" customHeight="1" thickBot="1" x14ac:dyDescent="0.35">
      <c r="A35" s="35">
        <v>161</v>
      </c>
      <c r="C35" s="136" t="s">
        <v>226</v>
      </c>
      <c r="D35" s="137" t="s">
        <v>227</v>
      </c>
      <c r="E35" s="33" t="s">
        <v>236</v>
      </c>
      <c r="F35" s="33" t="s">
        <v>95</v>
      </c>
      <c r="G35" s="33" t="s">
        <v>195</v>
      </c>
      <c r="H35" s="65"/>
      <c r="I35" s="66"/>
      <c r="J35" s="67"/>
      <c r="K35" s="41"/>
      <c r="L35" s="41"/>
      <c r="M35" s="41"/>
    </row>
    <row r="36" spans="1:13" s="1" customFormat="1" ht="21" customHeight="1" x14ac:dyDescent="0.3">
      <c r="A36" s="35">
        <v>162</v>
      </c>
      <c r="C36" s="136"/>
      <c r="D36" s="138"/>
      <c r="E36" s="34" t="s">
        <v>237</v>
      </c>
      <c r="F36" s="34" t="s">
        <v>230</v>
      </c>
      <c r="G36" s="34" t="s">
        <v>68</v>
      </c>
      <c r="H36" s="41"/>
      <c r="I36" s="41"/>
      <c r="J36" s="41"/>
      <c r="K36" s="41"/>
      <c r="L36" s="41"/>
      <c r="M36" s="41"/>
    </row>
    <row r="37" spans="1:13" s="1" customFormat="1" ht="21" customHeight="1" x14ac:dyDescent="0.3">
      <c r="A37" s="35"/>
      <c r="H37" s="41"/>
      <c r="I37" s="41"/>
      <c r="J37" s="41"/>
      <c r="K37" s="41"/>
      <c r="L37" s="41"/>
      <c r="M37" s="41"/>
    </row>
    <row r="38" spans="1:13" s="1" customFormat="1" ht="14.4" x14ac:dyDescent="0.3">
      <c r="A38" s="35"/>
      <c r="H38" s="41"/>
      <c r="I38" s="41"/>
      <c r="J38" s="41"/>
      <c r="K38" s="41"/>
      <c r="L38" s="41"/>
      <c r="M38" s="41"/>
    </row>
    <row r="39" spans="1:13" x14ac:dyDescent="0.3">
      <c r="A39" s="35"/>
    </row>
    <row r="40" spans="1:13" x14ac:dyDescent="0.3">
      <c r="A40" s="35"/>
    </row>
    <row r="41" spans="1:13" x14ac:dyDescent="0.3">
      <c r="A41" s="35"/>
    </row>
    <row r="42" spans="1:13" x14ac:dyDescent="0.3">
      <c r="A42" s="35"/>
    </row>
  </sheetData>
  <mergeCells count="46">
    <mergeCell ref="C33:C34"/>
    <mergeCell ref="D33:D34"/>
    <mergeCell ref="C35:C36"/>
    <mergeCell ref="D35:D36"/>
    <mergeCell ref="C27:C28"/>
    <mergeCell ref="D27:D28"/>
    <mergeCell ref="C29:C30"/>
    <mergeCell ref="D29:D30"/>
    <mergeCell ref="C31:C32"/>
    <mergeCell ref="D31:D32"/>
    <mergeCell ref="C21:C22"/>
    <mergeCell ref="D21:D22"/>
    <mergeCell ref="C23:C24"/>
    <mergeCell ref="D23:D24"/>
    <mergeCell ref="C25:C26"/>
    <mergeCell ref="D25:D26"/>
    <mergeCell ref="C15:C16"/>
    <mergeCell ref="D15:D16"/>
    <mergeCell ref="C17:C18"/>
    <mergeCell ref="D17:D18"/>
    <mergeCell ref="C19:C20"/>
    <mergeCell ref="D19:D20"/>
    <mergeCell ref="C9:C10"/>
    <mergeCell ref="D9:D10"/>
    <mergeCell ref="C11:C12"/>
    <mergeCell ref="D11:D12"/>
    <mergeCell ref="C13:C14"/>
    <mergeCell ref="D13:D14"/>
    <mergeCell ref="C1:M1"/>
    <mergeCell ref="F3:G3"/>
    <mergeCell ref="C5:C6"/>
    <mergeCell ref="D5:D6"/>
    <mergeCell ref="C7:C8"/>
    <mergeCell ref="D7:D8"/>
    <mergeCell ref="F7:F8"/>
    <mergeCell ref="F9:F10"/>
    <mergeCell ref="F11:F12"/>
    <mergeCell ref="F17:F18"/>
    <mergeCell ref="G17:G18"/>
    <mergeCell ref="F27:F28"/>
    <mergeCell ref="G27:G28"/>
    <mergeCell ref="F29:F30"/>
    <mergeCell ref="F31:F32"/>
    <mergeCell ref="F33:F34"/>
    <mergeCell ref="F21:F22"/>
    <mergeCell ref="F19:F20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35R</vt:lpstr>
      <vt:lpstr>35R順位</vt:lpstr>
      <vt:lpstr>p18 35Ｔ</vt:lpstr>
      <vt:lpstr>'35R'!Print_Area</vt:lpstr>
      <vt:lpstr>'p18 35Ｔ'!Print_Area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卓也 西森</dc:creator>
  <cp:lastModifiedBy>daiki ishii</cp:lastModifiedBy>
  <cp:lastPrinted>2024-06-16T05:35:29Z</cp:lastPrinted>
  <dcterms:created xsi:type="dcterms:W3CDTF">2024-05-20T16:19:15Z</dcterms:created>
  <dcterms:modified xsi:type="dcterms:W3CDTF">2024-06-16T05:35:33Z</dcterms:modified>
</cp:coreProperties>
</file>