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raed-my.sharepoint.com/personal/daikii720_e-net_nara_jp/Documents/01_ｿﾌﾄﾃﾆｽ専門部/24_ｿﾌﾄﾃﾆｽ事務局/07全日本ミックス/"/>
    </mc:Choice>
  </mc:AlternateContent>
  <xr:revisionPtr revIDLastSave="310" documentId="13_ncr:1_{EFDB806E-7E63-4BB1-88F8-CCCF9BA3090E}" xr6:coauthVersionLast="47" xr6:coauthVersionMax="47" xr10:uidLastSave="{E9C9C223-C13C-45C1-A2CA-F9891C894C64}"/>
  <bookViews>
    <workbookView xWindow="-108" yWindow="-108" windowWidth="23256" windowHeight="12456" activeTab="2" xr2:uid="{00000000-000D-0000-FFFF-FFFF00000000}"/>
  </bookViews>
  <sheets>
    <sheet name="一般R" sheetId="1" r:id="rId1"/>
    <sheet name="一般順位" sheetId="4" r:id="rId2"/>
    <sheet name="p14一般Ｔ(2)" sheetId="5" r:id="rId3"/>
    <sheet name="p14一般Ｔ(1)" sheetId="2" r:id="rId4"/>
    <sheet name="p15一般Ｔ(2)" sheetId="3" r:id="rId5"/>
  </sheets>
  <definedNames>
    <definedName name="_xlnm.Print_Area" localSheetId="3">'p14一般Ｔ(1)'!$C$1:$M$41</definedName>
    <definedName name="_xlnm.Print_Area" localSheetId="2">'p14一般Ｔ(2)'!$C$1:$X$41</definedName>
    <definedName name="_xlnm.Print_Area" localSheetId="4">'p15一般Ｔ(2)'!$A$1:$L$41</definedName>
    <definedName name="_xlnm.Print_Area" localSheetId="0">一般R!$A$1:$K$311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4" i="1" l="1"/>
  <c r="I252" i="1"/>
  <c r="I250" i="1"/>
  <c r="I248" i="1"/>
  <c r="I220" i="1"/>
  <c r="I222" i="1"/>
  <c r="I224" i="1"/>
  <c r="I218" i="1"/>
  <c r="H310" i="1"/>
  <c r="H308" i="1"/>
  <c r="H306" i="1"/>
  <c r="H302" i="1"/>
  <c r="H300" i="1"/>
  <c r="H298" i="1"/>
  <c r="H294" i="1"/>
  <c r="H292" i="1"/>
  <c r="H290" i="1"/>
  <c r="H286" i="1"/>
  <c r="H284" i="1"/>
  <c r="H282" i="1"/>
  <c r="H278" i="1"/>
  <c r="H276" i="1"/>
  <c r="H274" i="1"/>
  <c r="H270" i="1"/>
  <c r="H268" i="1"/>
  <c r="H266" i="1"/>
  <c r="H262" i="1"/>
  <c r="H260" i="1"/>
  <c r="H258" i="1"/>
  <c r="H244" i="1"/>
  <c r="H242" i="1"/>
  <c r="H240" i="1"/>
  <c r="H232" i="1"/>
  <c r="H230" i="1"/>
  <c r="H228" i="1"/>
  <c r="H214" i="1"/>
  <c r="H212" i="1"/>
  <c r="H210" i="1"/>
  <c r="H206" i="1"/>
  <c r="H204" i="1"/>
  <c r="H202" i="1"/>
  <c r="H198" i="1"/>
  <c r="H196" i="1"/>
  <c r="H194" i="1"/>
  <c r="H190" i="1"/>
  <c r="H188" i="1"/>
  <c r="H186" i="1"/>
  <c r="H182" i="1"/>
  <c r="H180" i="1"/>
  <c r="H178" i="1"/>
  <c r="H174" i="1"/>
  <c r="H172" i="1"/>
  <c r="H170" i="1"/>
  <c r="H166" i="1"/>
  <c r="H164" i="1"/>
  <c r="H162" i="1"/>
  <c r="H158" i="1"/>
  <c r="H156" i="1"/>
  <c r="H154" i="1"/>
  <c r="H150" i="1"/>
  <c r="H148" i="1"/>
  <c r="H146" i="1"/>
  <c r="H142" i="1"/>
  <c r="H140" i="1"/>
  <c r="H138" i="1"/>
  <c r="H134" i="1"/>
  <c r="H132" i="1"/>
  <c r="H130" i="1"/>
  <c r="H126" i="1"/>
  <c r="H124" i="1"/>
  <c r="H122" i="1"/>
  <c r="H118" i="1"/>
  <c r="H116" i="1"/>
  <c r="H114" i="1"/>
  <c r="H110" i="1"/>
  <c r="H108" i="1"/>
  <c r="H106" i="1"/>
  <c r="H102" i="1"/>
  <c r="H100" i="1"/>
  <c r="H98" i="1"/>
  <c r="H94" i="1"/>
  <c r="H92" i="1"/>
  <c r="H90" i="1"/>
  <c r="H86" i="1"/>
  <c r="H84" i="1"/>
  <c r="H82" i="1"/>
  <c r="H71" i="1"/>
  <c r="H69" i="1"/>
  <c r="H67" i="1"/>
  <c r="H63" i="1"/>
  <c r="H61" i="1"/>
  <c r="H59" i="1"/>
  <c r="H55" i="1"/>
  <c r="H53" i="1"/>
  <c r="H51" i="1"/>
  <c r="H47" i="1"/>
  <c r="H45" i="1"/>
  <c r="H43" i="1"/>
  <c r="H39" i="1"/>
  <c r="H37" i="1"/>
  <c r="H35" i="1"/>
  <c r="H31" i="1"/>
  <c r="H29" i="1"/>
  <c r="H27" i="1"/>
  <c r="H23" i="1"/>
  <c r="H21" i="1"/>
  <c r="H19" i="1"/>
  <c r="H13" i="1"/>
  <c r="H15" i="1"/>
  <c r="H11" i="1"/>
  <c r="K252" i="4"/>
  <c r="K250" i="4"/>
  <c r="J308" i="4"/>
  <c r="J300" i="4"/>
  <c r="J292" i="4"/>
  <c r="J286" i="4"/>
  <c r="J284" i="4"/>
  <c r="J282" i="4"/>
  <c r="J276" i="4"/>
  <c r="J268" i="4"/>
  <c r="J260" i="4"/>
  <c r="J230" i="4"/>
  <c r="J212" i="4"/>
  <c r="J196" i="4"/>
  <c r="J188" i="4"/>
  <c r="J180" i="4"/>
  <c r="J172" i="4"/>
  <c r="J164" i="4"/>
  <c r="J156" i="4"/>
  <c r="J148" i="4"/>
  <c r="J140" i="4"/>
  <c r="J132" i="4"/>
  <c r="J124" i="4"/>
  <c r="J116" i="4"/>
  <c r="J108" i="4"/>
  <c r="J102" i="4"/>
  <c r="J100" i="4"/>
  <c r="P99" i="4" s="1"/>
  <c r="J98" i="4"/>
  <c r="J94" i="4"/>
  <c r="J92" i="4"/>
  <c r="J90" i="4"/>
  <c r="J84" i="4"/>
  <c r="J69" i="4"/>
  <c r="J61" i="4"/>
  <c r="J55" i="4"/>
  <c r="J53" i="4"/>
  <c r="J51" i="4"/>
  <c r="J47" i="4"/>
  <c r="J45" i="4"/>
  <c r="J43" i="4"/>
  <c r="N43" i="4" s="1"/>
  <c r="J13" i="4"/>
  <c r="J5" i="4"/>
  <c r="H310" i="4"/>
  <c r="J310" i="4" s="1"/>
  <c r="H308" i="4"/>
  <c r="H306" i="4"/>
  <c r="J306" i="4" s="1"/>
  <c r="G305" i="4"/>
  <c r="F305" i="4"/>
  <c r="E305" i="4"/>
  <c r="H302" i="4"/>
  <c r="J302" i="4" s="1"/>
  <c r="H300" i="4"/>
  <c r="H298" i="4"/>
  <c r="J298" i="4" s="1"/>
  <c r="G297" i="4"/>
  <c r="F297" i="4"/>
  <c r="E297" i="4"/>
  <c r="H294" i="4"/>
  <c r="J294" i="4" s="1"/>
  <c r="H292" i="4"/>
  <c r="H290" i="4"/>
  <c r="J290" i="4" s="1"/>
  <c r="G289" i="4"/>
  <c r="F289" i="4"/>
  <c r="E289" i="4"/>
  <c r="H286" i="4"/>
  <c r="H284" i="4"/>
  <c r="P283" i="4"/>
  <c r="O283" i="4"/>
  <c r="N283" i="4"/>
  <c r="P282" i="4"/>
  <c r="O282" i="4"/>
  <c r="N282" i="4"/>
  <c r="H282" i="4"/>
  <c r="G281" i="4"/>
  <c r="F281" i="4"/>
  <c r="E281" i="4"/>
  <c r="H278" i="4"/>
  <c r="J278" i="4" s="1"/>
  <c r="H276" i="4"/>
  <c r="H274" i="4"/>
  <c r="J274" i="4" s="1"/>
  <c r="G273" i="4"/>
  <c r="F273" i="4"/>
  <c r="E273" i="4"/>
  <c r="H270" i="4"/>
  <c r="J270" i="4" s="1"/>
  <c r="H268" i="4"/>
  <c r="H266" i="4"/>
  <c r="J266" i="4" s="1"/>
  <c r="G265" i="4"/>
  <c r="F265" i="4"/>
  <c r="E265" i="4"/>
  <c r="H262" i="4"/>
  <c r="J262" i="4" s="1"/>
  <c r="H260" i="4"/>
  <c r="H258" i="4"/>
  <c r="J258" i="4" s="1"/>
  <c r="G257" i="4"/>
  <c r="F257" i="4"/>
  <c r="E257" i="4"/>
  <c r="I254" i="4"/>
  <c r="K254" i="4" s="1"/>
  <c r="I252" i="4"/>
  <c r="I250" i="4"/>
  <c r="I248" i="4"/>
  <c r="K248" i="4" s="1"/>
  <c r="N248" i="4" s="1"/>
  <c r="H247" i="4"/>
  <c r="G247" i="4"/>
  <c r="F247" i="4"/>
  <c r="E247" i="4"/>
  <c r="H244" i="4"/>
  <c r="J244" i="4" s="1"/>
  <c r="H242" i="4"/>
  <c r="J242" i="4" s="1"/>
  <c r="H240" i="4"/>
  <c r="J240" i="4" s="1"/>
  <c r="G239" i="4"/>
  <c r="F239" i="4"/>
  <c r="E239" i="4"/>
  <c r="H232" i="4"/>
  <c r="J232" i="4" s="1"/>
  <c r="H230" i="4"/>
  <c r="H228" i="4"/>
  <c r="J228" i="4" s="1"/>
  <c r="I224" i="4"/>
  <c r="K224" i="4" s="1"/>
  <c r="I222" i="4"/>
  <c r="K222" i="4" s="1"/>
  <c r="I220" i="4"/>
  <c r="K220" i="4" s="1"/>
  <c r="I218" i="4"/>
  <c r="K218" i="4" s="1"/>
  <c r="H214" i="4"/>
  <c r="J214" i="4" s="1"/>
  <c r="H212" i="4"/>
  <c r="H210" i="4"/>
  <c r="J210" i="4" s="1"/>
  <c r="H206" i="4"/>
  <c r="J206" i="4" s="1"/>
  <c r="H204" i="4"/>
  <c r="J204" i="4" s="1"/>
  <c r="H202" i="4"/>
  <c r="J202" i="4" s="1"/>
  <c r="H198" i="4"/>
  <c r="J198" i="4" s="1"/>
  <c r="H196" i="4"/>
  <c r="H194" i="4"/>
  <c r="J194" i="4" s="1"/>
  <c r="H190" i="4"/>
  <c r="J190" i="4" s="1"/>
  <c r="H188" i="4"/>
  <c r="H186" i="4"/>
  <c r="J186" i="4" s="1"/>
  <c r="H182" i="4"/>
  <c r="J182" i="4" s="1"/>
  <c r="H180" i="4"/>
  <c r="H178" i="4"/>
  <c r="J178" i="4" s="1"/>
  <c r="H174" i="4"/>
  <c r="J174" i="4" s="1"/>
  <c r="H172" i="4"/>
  <c r="H170" i="4"/>
  <c r="J170" i="4" s="1"/>
  <c r="H166" i="4"/>
  <c r="J166" i="4" s="1"/>
  <c r="H164" i="4"/>
  <c r="H162" i="4"/>
  <c r="J162" i="4" s="1"/>
  <c r="N162" i="4" s="1"/>
  <c r="H158" i="4"/>
  <c r="J158" i="4" s="1"/>
  <c r="H156" i="4"/>
  <c r="H154" i="4"/>
  <c r="J154" i="4" s="1"/>
  <c r="O154" i="4" s="1"/>
  <c r="G153" i="4"/>
  <c r="F153" i="4"/>
  <c r="E153" i="4"/>
  <c r="H150" i="4"/>
  <c r="J150" i="4" s="1"/>
  <c r="H148" i="4"/>
  <c r="H146" i="4"/>
  <c r="J146" i="4" s="1"/>
  <c r="G145" i="4"/>
  <c r="F145" i="4"/>
  <c r="E145" i="4"/>
  <c r="H142" i="4"/>
  <c r="J142" i="4" s="1"/>
  <c r="H140" i="4"/>
  <c r="H138" i="4"/>
  <c r="J138" i="4" s="1"/>
  <c r="G137" i="4"/>
  <c r="F137" i="4"/>
  <c r="E137" i="4"/>
  <c r="H134" i="4"/>
  <c r="J134" i="4" s="1"/>
  <c r="H132" i="4"/>
  <c r="H130" i="4"/>
  <c r="J130" i="4" s="1"/>
  <c r="G129" i="4"/>
  <c r="F129" i="4"/>
  <c r="E129" i="4"/>
  <c r="H126" i="4"/>
  <c r="J126" i="4" s="1"/>
  <c r="H124" i="4"/>
  <c r="H122" i="4"/>
  <c r="J122" i="4" s="1"/>
  <c r="H118" i="4"/>
  <c r="J118" i="4" s="1"/>
  <c r="H116" i="4"/>
  <c r="H114" i="4"/>
  <c r="J114" i="4" s="1"/>
  <c r="H110" i="4"/>
  <c r="J110" i="4" s="1"/>
  <c r="H108" i="4"/>
  <c r="H106" i="4"/>
  <c r="J106" i="4" s="1"/>
  <c r="H102" i="4"/>
  <c r="H100" i="4"/>
  <c r="O98" i="4"/>
  <c r="H98" i="4"/>
  <c r="H94" i="4"/>
  <c r="H92" i="4"/>
  <c r="P91" i="4"/>
  <c r="O91" i="4"/>
  <c r="N91" i="4"/>
  <c r="P90" i="4"/>
  <c r="O90" i="4"/>
  <c r="N90" i="4"/>
  <c r="H90" i="4"/>
  <c r="H86" i="4"/>
  <c r="J86" i="4" s="1"/>
  <c r="H84" i="4"/>
  <c r="H82" i="4"/>
  <c r="J82" i="4" s="1"/>
  <c r="P83" i="4" s="1"/>
  <c r="H71" i="4"/>
  <c r="J71" i="4" s="1"/>
  <c r="H69" i="4"/>
  <c r="H67" i="4"/>
  <c r="J67" i="4" s="1"/>
  <c r="H63" i="4"/>
  <c r="J63" i="4" s="1"/>
  <c r="H61" i="4"/>
  <c r="H59" i="4"/>
  <c r="J59" i="4" s="1"/>
  <c r="H55" i="4"/>
  <c r="H53" i="4"/>
  <c r="H51" i="4"/>
  <c r="H47" i="4"/>
  <c r="H45" i="4"/>
  <c r="N44" i="4"/>
  <c r="P43" i="4"/>
  <c r="O43" i="4"/>
  <c r="H43" i="4"/>
  <c r="H39" i="4"/>
  <c r="J39" i="4" s="1"/>
  <c r="H37" i="4"/>
  <c r="J37" i="4" s="1"/>
  <c r="H35" i="4"/>
  <c r="J35" i="4" s="1"/>
  <c r="P34" i="4"/>
  <c r="O34" i="4"/>
  <c r="N34" i="4"/>
  <c r="H31" i="4"/>
  <c r="J31" i="4" s="1"/>
  <c r="H29" i="4"/>
  <c r="J29" i="4" s="1"/>
  <c r="H27" i="4"/>
  <c r="J27" i="4" s="1"/>
  <c r="H23" i="4"/>
  <c r="J23" i="4" s="1"/>
  <c r="H21" i="4"/>
  <c r="J21" i="4" s="1"/>
  <c r="H19" i="4"/>
  <c r="J19" i="4" s="1"/>
  <c r="P18" i="4"/>
  <c r="O18" i="4"/>
  <c r="N18" i="4"/>
  <c r="H15" i="4"/>
  <c r="J15" i="4" s="1"/>
  <c r="H13" i="4"/>
  <c r="H11" i="4"/>
  <c r="J11" i="4" s="1"/>
  <c r="C10" i="4"/>
  <c r="C18" i="4" s="1"/>
  <c r="C26" i="4" s="1"/>
  <c r="C34" i="4" s="1"/>
  <c r="C42" i="4" s="1"/>
  <c r="C50" i="4" s="1"/>
  <c r="C58" i="4" s="1"/>
  <c r="C66" i="4" s="1"/>
  <c r="C81" i="4" s="1"/>
  <c r="C89" i="4" s="1"/>
  <c r="C97" i="4" s="1"/>
  <c r="C105" i="4" s="1"/>
  <c r="C113" i="4" s="1"/>
  <c r="C121" i="4" s="1"/>
  <c r="C129" i="4" s="1"/>
  <c r="C137" i="4" s="1"/>
  <c r="C145" i="4" s="1"/>
  <c r="C153" i="4" s="1"/>
  <c r="H7" i="4"/>
  <c r="J7" i="4" s="1"/>
  <c r="H5" i="4"/>
  <c r="H3" i="4"/>
  <c r="J3" i="4" s="1"/>
  <c r="N218" i="1"/>
  <c r="N248" i="1"/>
  <c r="P249" i="1"/>
  <c r="O249" i="1"/>
  <c r="N249" i="1"/>
  <c r="P248" i="1"/>
  <c r="O248" i="1"/>
  <c r="P219" i="1"/>
  <c r="P218" i="1"/>
  <c r="O219" i="1"/>
  <c r="O218" i="1"/>
  <c r="N219" i="1"/>
  <c r="N18" i="1"/>
  <c r="O18" i="1"/>
  <c r="P18" i="1"/>
  <c r="N34" i="1"/>
  <c r="O34" i="1"/>
  <c r="P34" i="1"/>
  <c r="O299" i="1" l="1"/>
  <c r="N298" i="1"/>
  <c r="H36" i="3" s="1"/>
  <c r="O298" i="1"/>
  <c r="I36" i="3" s="1"/>
  <c r="P298" i="1"/>
  <c r="J36" i="3" s="1"/>
  <c r="P299" i="1"/>
  <c r="N299" i="1"/>
  <c r="H37" i="3" s="1"/>
  <c r="O147" i="1"/>
  <c r="N147" i="1"/>
  <c r="P147" i="1"/>
  <c r="P146" i="1"/>
  <c r="O146" i="1"/>
  <c r="N146" i="1"/>
  <c r="P130" i="1"/>
  <c r="O130" i="1"/>
  <c r="N131" i="1"/>
  <c r="N130" i="1"/>
  <c r="P131" i="1"/>
  <c r="O131" i="1"/>
  <c r="P282" i="1"/>
  <c r="J32" i="3" s="1"/>
  <c r="O282" i="1"/>
  <c r="I32" i="3" s="1"/>
  <c r="N282" i="1"/>
  <c r="H32" i="3" s="1"/>
  <c r="N283" i="1"/>
  <c r="H33" i="3" s="1"/>
  <c r="P283" i="1"/>
  <c r="J33" i="3" s="1"/>
  <c r="O283" i="1"/>
  <c r="I33" i="3" s="1"/>
  <c r="O241" i="1"/>
  <c r="N241" i="1"/>
  <c r="H23" i="3" s="1"/>
  <c r="N240" i="1"/>
  <c r="H22" i="3" s="1"/>
  <c r="P240" i="1"/>
  <c r="J22" i="3" s="1"/>
  <c r="O240" i="1"/>
  <c r="I22" i="3" s="1"/>
  <c r="P241" i="1"/>
  <c r="N266" i="1"/>
  <c r="H28" i="3" s="1"/>
  <c r="O266" i="1"/>
  <c r="I28" i="3" s="1"/>
  <c r="P267" i="1"/>
  <c r="J29" i="3" s="1"/>
  <c r="O267" i="1"/>
  <c r="N267" i="1"/>
  <c r="H29" i="3" s="1"/>
  <c r="P266" i="1"/>
  <c r="J28" i="3" s="1"/>
  <c r="P274" i="4"/>
  <c r="P275" i="4"/>
  <c r="O275" i="4"/>
  <c r="P240" i="4"/>
  <c r="P241" i="4"/>
  <c r="O241" i="4"/>
  <c r="N241" i="4"/>
  <c r="O240" i="4"/>
  <c r="O203" i="4"/>
  <c r="O202" i="4"/>
  <c r="N28" i="1"/>
  <c r="P27" i="1"/>
  <c r="O27" i="1"/>
  <c r="N27" i="1"/>
  <c r="P28" i="1"/>
  <c r="O28" i="1"/>
  <c r="N99" i="1"/>
  <c r="O98" i="1"/>
  <c r="N98" i="1"/>
  <c r="O99" i="1"/>
  <c r="P98" i="1"/>
  <c r="P99" i="1"/>
  <c r="P139" i="1"/>
  <c r="N139" i="1"/>
  <c r="O139" i="1"/>
  <c r="P138" i="1"/>
  <c r="O138" i="1"/>
  <c r="N138" i="1"/>
  <c r="P179" i="1"/>
  <c r="O178" i="1"/>
  <c r="I8" i="3" s="1"/>
  <c r="O179" i="1"/>
  <c r="N179" i="1"/>
  <c r="P178" i="1"/>
  <c r="J8" i="3" s="1"/>
  <c r="N178" i="1"/>
  <c r="H8" i="3" s="1"/>
  <c r="P3" i="1"/>
  <c r="P4" i="1"/>
  <c r="N4" i="1"/>
  <c r="O3" i="1"/>
  <c r="N3" i="1"/>
  <c r="O4" i="1"/>
  <c r="P68" i="1"/>
  <c r="N68" i="1"/>
  <c r="P67" i="1"/>
  <c r="O67" i="1"/>
  <c r="O68" i="1"/>
  <c r="N67" i="1"/>
  <c r="O154" i="1"/>
  <c r="N155" i="1"/>
  <c r="P155" i="1"/>
  <c r="N154" i="1"/>
  <c r="O155" i="1"/>
  <c r="P154" i="1"/>
  <c r="O51" i="1"/>
  <c r="P51" i="1"/>
  <c r="P52" i="1"/>
  <c r="N51" i="1"/>
  <c r="O52" i="1"/>
  <c r="N52" i="1"/>
  <c r="O122" i="1"/>
  <c r="P122" i="1"/>
  <c r="P123" i="1"/>
  <c r="N122" i="1"/>
  <c r="O123" i="1"/>
  <c r="N123" i="1"/>
  <c r="P203" i="1"/>
  <c r="N203" i="1"/>
  <c r="P202" i="1"/>
  <c r="O202" i="1"/>
  <c r="N202" i="1"/>
  <c r="O203" i="1"/>
  <c r="P44" i="1"/>
  <c r="O44" i="1"/>
  <c r="N43" i="1"/>
  <c r="N44" i="1"/>
  <c r="P43" i="1"/>
  <c r="O43" i="1"/>
  <c r="P115" i="1"/>
  <c r="O115" i="1"/>
  <c r="N114" i="1"/>
  <c r="N115" i="1"/>
  <c r="O114" i="1"/>
  <c r="P114" i="1"/>
  <c r="N195" i="1"/>
  <c r="H13" i="3" s="1"/>
  <c r="O194" i="1"/>
  <c r="I12" i="3" s="1"/>
  <c r="P194" i="1"/>
  <c r="J12" i="3" s="1"/>
  <c r="N194" i="1"/>
  <c r="H12" i="3" s="1"/>
  <c r="P195" i="1"/>
  <c r="J13" i="3" s="1"/>
  <c r="O195" i="1"/>
  <c r="P12" i="1"/>
  <c r="O12" i="1"/>
  <c r="N11" i="1"/>
  <c r="N12" i="1"/>
  <c r="P11" i="1"/>
  <c r="O11" i="1"/>
  <c r="P83" i="1"/>
  <c r="N82" i="1"/>
  <c r="O83" i="1"/>
  <c r="N83" i="1"/>
  <c r="P82" i="1"/>
  <c r="O82" i="1"/>
  <c r="N163" i="1"/>
  <c r="H5" i="3" s="1"/>
  <c r="P162" i="1"/>
  <c r="J4" i="3" s="1"/>
  <c r="O162" i="1"/>
  <c r="I4" i="3" s="1"/>
  <c r="N162" i="1"/>
  <c r="H4" i="3" s="1"/>
  <c r="P163" i="1"/>
  <c r="J5" i="3" s="1"/>
  <c r="O163" i="1"/>
  <c r="I5" i="3" s="1"/>
  <c r="P258" i="1"/>
  <c r="J26" i="3" s="1"/>
  <c r="N258" i="1"/>
  <c r="H26" i="3" s="1"/>
  <c r="P259" i="1"/>
  <c r="O259" i="1"/>
  <c r="O258" i="1"/>
  <c r="I26" i="3" s="1"/>
  <c r="N259" i="1"/>
  <c r="H27" i="3" s="1"/>
  <c r="P275" i="1"/>
  <c r="O275" i="1"/>
  <c r="N275" i="1"/>
  <c r="H31" i="3" s="1"/>
  <c r="P274" i="1"/>
  <c r="J30" i="3" s="1"/>
  <c r="O274" i="1"/>
  <c r="I30" i="3" s="1"/>
  <c r="N274" i="1"/>
  <c r="H30" i="3" s="1"/>
  <c r="P307" i="1"/>
  <c r="J39" i="3" s="1"/>
  <c r="O307" i="1"/>
  <c r="I39" i="3" s="1"/>
  <c r="N307" i="1"/>
  <c r="H39" i="3" s="1"/>
  <c r="P306" i="1"/>
  <c r="J38" i="3" s="1"/>
  <c r="O306" i="1"/>
  <c r="I38" i="3" s="1"/>
  <c r="N306" i="1"/>
  <c r="H38" i="3" s="1"/>
  <c r="O90" i="1"/>
  <c r="P90" i="1"/>
  <c r="P91" i="1"/>
  <c r="N90" i="1"/>
  <c r="O91" i="1"/>
  <c r="N91" i="1"/>
  <c r="P171" i="1"/>
  <c r="N171" i="1"/>
  <c r="H7" i="3" s="1"/>
  <c r="O171" i="1"/>
  <c r="P170" i="1"/>
  <c r="J6" i="3" s="1"/>
  <c r="O170" i="1"/>
  <c r="I6" i="3" s="1"/>
  <c r="N170" i="1"/>
  <c r="H6" i="3" s="1"/>
  <c r="P36" i="1"/>
  <c r="N36" i="1"/>
  <c r="P35" i="1"/>
  <c r="O35" i="1"/>
  <c r="O36" i="1"/>
  <c r="N35" i="1"/>
  <c r="P107" i="1"/>
  <c r="N107" i="1"/>
  <c r="P106" i="1"/>
  <c r="O106" i="1"/>
  <c r="O107" i="1"/>
  <c r="N106" i="1"/>
  <c r="O186" i="1"/>
  <c r="I10" i="3" s="1"/>
  <c r="N187" i="1"/>
  <c r="H11" i="3" s="1"/>
  <c r="P187" i="1"/>
  <c r="O187" i="1"/>
  <c r="P186" i="1"/>
  <c r="J10" i="3" s="1"/>
  <c r="N186" i="1"/>
  <c r="H10" i="3" s="1"/>
  <c r="P228" i="1"/>
  <c r="J20" i="3" s="1"/>
  <c r="N228" i="1"/>
  <c r="H20" i="3" s="1"/>
  <c r="O228" i="1"/>
  <c r="I20" i="3" s="1"/>
  <c r="O229" i="1"/>
  <c r="I21" i="3" s="1"/>
  <c r="P229" i="1"/>
  <c r="J21" i="3" s="1"/>
  <c r="N229" i="1"/>
  <c r="H21" i="3" s="1"/>
  <c r="O19" i="1"/>
  <c r="P19" i="1"/>
  <c r="P20" i="1"/>
  <c r="N19" i="1"/>
  <c r="O20" i="1"/>
  <c r="N20" i="1"/>
  <c r="N60" i="1"/>
  <c r="O59" i="1"/>
  <c r="N59" i="1"/>
  <c r="O60" i="1"/>
  <c r="P59" i="1"/>
  <c r="P60" i="1"/>
  <c r="N210" i="1"/>
  <c r="H16" i="3" s="1"/>
  <c r="P211" i="1"/>
  <c r="J17" i="3" s="1"/>
  <c r="O210" i="1"/>
  <c r="I16" i="3" s="1"/>
  <c r="O211" i="1"/>
  <c r="I17" i="3" s="1"/>
  <c r="N211" i="1"/>
  <c r="H17" i="3" s="1"/>
  <c r="P210" i="1"/>
  <c r="J16" i="3" s="1"/>
  <c r="P290" i="1"/>
  <c r="J34" i="3" s="1"/>
  <c r="N290" i="1"/>
  <c r="H34" i="3" s="1"/>
  <c r="O290" i="1"/>
  <c r="I34" i="3" s="1"/>
  <c r="P291" i="1"/>
  <c r="J35" i="3" s="1"/>
  <c r="O291" i="1"/>
  <c r="I35" i="3" s="1"/>
  <c r="N291" i="1"/>
  <c r="H35" i="3" s="1"/>
  <c r="P248" i="4"/>
  <c r="N249" i="4"/>
  <c r="P194" i="4"/>
  <c r="O194" i="4"/>
  <c r="N194" i="4"/>
  <c r="P195" i="4"/>
  <c r="O195" i="4"/>
  <c r="N195" i="4"/>
  <c r="N187" i="4"/>
  <c r="N186" i="4"/>
  <c r="O163" i="4"/>
  <c r="P122" i="4"/>
  <c r="O122" i="4"/>
  <c r="N122" i="4"/>
  <c r="P123" i="4"/>
  <c r="O123" i="4"/>
  <c r="N123" i="4"/>
  <c r="P299" i="4"/>
  <c r="O290" i="4"/>
  <c r="O291" i="4"/>
  <c r="P291" i="4"/>
  <c r="N291" i="4"/>
  <c r="P290" i="4"/>
  <c r="O259" i="4"/>
  <c r="P259" i="4"/>
  <c r="P130" i="4"/>
  <c r="O131" i="4"/>
  <c r="N131" i="4"/>
  <c r="P107" i="4"/>
  <c r="N106" i="4"/>
  <c r="N60" i="4"/>
  <c r="P60" i="4"/>
  <c r="O60" i="4"/>
  <c r="O59" i="4"/>
  <c r="N59" i="4"/>
  <c r="O228" i="4"/>
  <c r="P228" i="4"/>
  <c r="P229" i="4"/>
  <c r="O229" i="4"/>
  <c r="N229" i="4"/>
  <c r="N154" i="4"/>
  <c r="P267" i="4"/>
  <c r="P266" i="4"/>
  <c r="O267" i="4"/>
  <c r="N267" i="4"/>
  <c r="O266" i="4"/>
  <c r="N266" i="4"/>
  <c r="O179" i="4"/>
  <c r="O20" i="4"/>
  <c r="O19" i="4"/>
  <c r="N19" i="4"/>
  <c r="P20" i="4"/>
  <c r="O35" i="4"/>
  <c r="N35" i="4"/>
  <c r="N36" i="4"/>
  <c r="P12" i="4"/>
  <c r="O12" i="4"/>
  <c r="N12" i="4"/>
  <c r="P11" i="4"/>
  <c r="N11" i="4"/>
  <c r="O11" i="4"/>
  <c r="O3" i="4"/>
  <c r="O4" i="4"/>
  <c r="N3" i="4"/>
  <c r="P4" i="4"/>
  <c r="O307" i="4"/>
  <c r="P307" i="4"/>
  <c r="N307" i="4"/>
  <c r="O306" i="4"/>
  <c r="P306" i="4"/>
  <c r="O211" i="4"/>
  <c r="N211" i="4"/>
  <c r="P210" i="4"/>
  <c r="O210" i="4"/>
  <c r="N210" i="4"/>
  <c r="P211" i="4"/>
  <c r="P171" i="4"/>
  <c r="N170" i="4"/>
  <c r="O171" i="4"/>
  <c r="N171" i="4"/>
  <c r="P147" i="4"/>
  <c r="O147" i="4"/>
  <c r="N147" i="4"/>
  <c r="P146" i="4"/>
  <c r="N139" i="4"/>
  <c r="O138" i="4"/>
  <c r="N138" i="4"/>
  <c r="P139" i="4"/>
  <c r="O115" i="4"/>
  <c r="N115" i="4"/>
  <c r="P114" i="4"/>
  <c r="O114" i="4"/>
  <c r="N114" i="4"/>
  <c r="P115" i="4"/>
  <c r="P68" i="4"/>
  <c r="P67" i="4"/>
  <c r="O67" i="4"/>
  <c r="N67" i="4"/>
  <c r="O68" i="4"/>
  <c r="N68" i="4"/>
  <c r="P28" i="4"/>
  <c r="O28" i="4"/>
  <c r="P27" i="4"/>
  <c r="N28" i="4"/>
  <c r="O27" i="4"/>
  <c r="O248" i="4"/>
  <c r="O249" i="4"/>
  <c r="P249" i="4"/>
  <c r="P219" i="4"/>
  <c r="N218" i="4"/>
  <c r="P218" i="4"/>
  <c r="O218" i="4"/>
  <c r="N219" i="4"/>
  <c r="O219" i="4"/>
  <c r="N298" i="4"/>
  <c r="O298" i="4"/>
  <c r="N299" i="4"/>
  <c r="P298" i="4"/>
  <c r="O299" i="4"/>
  <c r="N306" i="4"/>
  <c r="N258" i="4"/>
  <c r="N274" i="4"/>
  <c r="N290" i="4"/>
  <c r="O258" i="4"/>
  <c r="O274" i="4"/>
  <c r="P258" i="4"/>
  <c r="N259" i="4"/>
  <c r="N275" i="4"/>
  <c r="N240" i="4"/>
  <c r="N228" i="4"/>
  <c r="P179" i="4"/>
  <c r="O187" i="4"/>
  <c r="P202" i="4"/>
  <c r="O178" i="4"/>
  <c r="P187" i="4"/>
  <c r="N203" i="4"/>
  <c r="P178" i="4"/>
  <c r="O186" i="4"/>
  <c r="N178" i="4"/>
  <c r="P203" i="4"/>
  <c r="N179" i="4"/>
  <c r="P186" i="4"/>
  <c r="N202" i="4"/>
  <c r="P154" i="4"/>
  <c r="O162" i="4"/>
  <c r="N155" i="4"/>
  <c r="P162" i="4"/>
  <c r="O170" i="4"/>
  <c r="O155" i="4"/>
  <c r="N163" i="4"/>
  <c r="P170" i="4"/>
  <c r="P163" i="4"/>
  <c r="P155" i="4"/>
  <c r="P138" i="4"/>
  <c r="N130" i="4"/>
  <c r="O139" i="4"/>
  <c r="N146" i="4"/>
  <c r="O130" i="4"/>
  <c r="O146" i="4"/>
  <c r="P131" i="4"/>
  <c r="N98" i="4"/>
  <c r="P98" i="4"/>
  <c r="O106" i="4"/>
  <c r="N99" i="4"/>
  <c r="P106" i="4"/>
  <c r="O99" i="4"/>
  <c r="N107" i="4"/>
  <c r="O107" i="4"/>
  <c r="N82" i="4"/>
  <c r="P82" i="4"/>
  <c r="N83" i="4"/>
  <c r="O83" i="4"/>
  <c r="O82" i="4"/>
  <c r="P59" i="4"/>
  <c r="N51" i="4"/>
  <c r="O51" i="4"/>
  <c r="P51" i="4"/>
  <c r="N52" i="4"/>
  <c r="O44" i="4"/>
  <c r="P44" i="4"/>
  <c r="P35" i="4"/>
  <c r="P36" i="4"/>
  <c r="O36" i="4"/>
  <c r="N27" i="4"/>
  <c r="P19" i="4"/>
  <c r="N20" i="4"/>
  <c r="P3" i="4"/>
  <c r="N4" i="4"/>
  <c r="E5" i="2" l="1"/>
  <c r="E5" i="5"/>
  <c r="F4" i="2"/>
  <c r="F4" i="5"/>
  <c r="G4" i="2"/>
  <c r="G4" i="5"/>
  <c r="E4" i="2"/>
  <c r="E4" i="5"/>
  <c r="F28" i="2"/>
  <c r="F28" i="5"/>
  <c r="G30" i="2"/>
  <c r="G30" i="5"/>
  <c r="G36" i="2"/>
  <c r="G36" i="5"/>
  <c r="F26" i="2"/>
  <c r="F26" i="5"/>
  <c r="F34" i="2"/>
  <c r="F34" i="5"/>
  <c r="E27" i="2"/>
  <c r="E27" i="5"/>
  <c r="E29" i="2"/>
  <c r="E29" i="5"/>
  <c r="E24" i="2"/>
  <c r="E24" i="5"/>
  <c r="E22" i="2"/>
  <c r="E22" i="5"/>
  <c r="E31" i="2"/>
  <c r="E31" i="5"/>
  <c r="E33" i="2"/>
  <c r="E33" i="5"/>
  <c r="E41" i="2"/>
  <c r="E41" i="5"/>
  <c r="E37" i="2"/>
  <c r="E37" i="5"/>
  <c r="G29" i="2"/>
  <c r="G29" i="5"/>
  <c r="G25" i="2"/>
  <c r="G25" i="5"/>
  <c r="F33" i="2"/>
  <c r="F33" i="5"/>
  <c r="G24" i="2"/>
  <c r="G24" i="5"/>
  <c r="E32" i="2"/>
  <c r="E32" i="5"/>
  <c r="G38" i="2"/>
  <c r="G38" i="5"/>
  <c r="F24" i="2"/>
  <c r="F24" i="5"/>
  <c r="G39" i="2"/>
  <c r="G39" i="5"/>
  <c r="E28" i="2"/>
  <c r="E28" i="5"/>
  <c r="F22" i="2"/>
  <c r="F22" i="5"/>
  <c r="G32" i="2"/>
  <c r="G32" i="5"/>
  <c r="G40" i="2"/>
  <c r="G40" i="5"/>
  <c r="E36" i="2"/>
  <c r="E36" i="5"/>
  <c r="F27" i="2"/>
  <c r="F27" i="5"/>
  <c r="E34" i="2"/>
  <c r="E34" i="5"/>
  <c r="E39" i="2"/>
  <c r="E39" i="5"/>
  <c r="E25" i="2"/>
  <c r="E25" i="5"/>
  <c r="E23" i="2"/>
  <c r="E23" i="5"/>
  <c r="E40" i="2"/>
  <c r="E40" i="5"/>
  <c r="G28" i="2"/>
  <c r="G28" i="5"/>
  <c r="F25" i="2"/>
  <c r="F25" i="5"/>
  <c r="F30" i="2"/>
  <c r="F30" i="5"/>
  <c r="G41" i="2"/>
  <c r="G41" i="5"/>
  <c r="G34" i="2"/>
  <c r="G34" i="5"/>
  <c r="E38" i="2"/>
  <c r="E38" i="5"/>
  <c r="E30" i="2"/>
  <c r="E30" i="5"/>
  <c r="F40" i="2"/>
  <c r="F40" i="5"/>
  <c r="F38" i="2"/>
  <c r="F38" i="5"/>
  <c r="G27" i="2"/>
  <c r="G27" i="5"/>
  <c r="G33" i="2"/>
  <c r="G33" i="5"/>
  <c r="G26" i="2"/>
  <c r="G26" i="5"/>
  <c r="F29" i="2"/>
  <c r="F29" i="5"/>
  <c r="G22" i="2"/>
  <c r="G22" i="5"/>
  <c r="F32" i="2"/>
  <c r="F32" i="5"/>
  <c r="F41" i="2"/>
  <c r="F41" i="5"/>
  <c r="F36" i="2"/>
  <c r="F36" i="5"/>
  <c r="E26" i="2"/>
  <c r="E26" i="5"/>
  <c r="E35" i="2"/>
  <c r="E35" i="5"/>
  <c r="F39" i="2"/>
  <c r="F39" i="5"/>
  <c r="E20" i="2"/>
  <c r="E20" i="5"/>
  <c r="E10" i="2"/>
  <c r="E10" i="5"/>
  <c r="G18" i="2"/>
  <c r="G18" i="5"/>
  <c r="E11" i="2"/>
  <c r="E11" i="5"/>
  <c r="G8" i="2"/>
  <c r="G8" i="5"/>
  <c r="E13" i="2"/>
  <c r="E13" i="5"/>
  <c r="E15" i="2"/>
  <c r="E15" i="5"/>
  <c r="E17" i="2"/>
  <c r="E17" i="5"/>
  <c r="E21" i="2"/>
  <c r="E21" i="5"/>
  <c r="G16" i="2"/>
  <c r="G16" i="5"/>
  <c r="F21" i="2"/>
  <c r="F21" i="5"/>
  <c r="E8" i="2"/>
  <c r="E8" i="5"/>
  <c r="F12" i="2"/>
  <c r="F12" i="5"/>
  <c r="F14" i="2"/>
  <c r="F14" i="5"/>
  <c r="F20" i="2"/>
  <c r="F20" i="5"/>
  <c r="G10" i="2"/>
  <c r="G10" i="5"/>
  <c r="E18" i="2"/>
  <c r="E18" i="5"/>
  <c r="F8" i="2"/>
  <c r="F8" i="5"/>
  <c r="G13" i="2"/>
  <c r="G13" i="5"/>
  <c r="E14" i="2"/>
  <c r="E14" i="5"/>
  <c r="G21" i="2"/>
  <c r="G21" i="5"/>
  <c r="E12" i="2"/>
  <c r="E12" i="5"/>
  <c r="F9" i="2"/>
  <c r="F9" i="5"/>
  <c r="F13" i="2"/>
  <c r="F13" i="5"/>
  <c r="F16" i="2"/>
  <c r="F16" i="5"/>
  <c r="G14" i="2"/>
  <c r="G14" i="5"/>
  <c r="G20" i="2"/>
  <c r="G20" i="5"/>
  <c r="F18" i="2"/>
  <c r="F18" i="5"/>
  <c r="F15" i="2"/>
  <c r="F15" i="5"/>
  <c r="E16" i="2"/>
  <c r="E16" i="5"/>
  <c r="E9" i="2"/>
  <c r="E9" i="5"/>
  <c r="F10" i="2"/>
  <c r="F10" i="5"/>
  <c r="G9" i="2"/>
  <c r="G9" i="5"/>
  <c r="G12" i="2"/>
  <c r="G12" i="5"/>
  <c r="E19" i="2"/>
  <c r="E19" i="5"/>
  <c r="G15" i="2"/>
  <c r="G15" i="5"/>
  <c r="G11" i="2"/>
  <c r="G11" i="5"/>
  <c r="F6" i="2"/>
  <c r="F6" i="5"/>
  <c r="G6" i="2"/>
  <c r="G6" i="5"/>
  <c r="E7" i="2"/>
  <c r="E7" i="5"/>
  <c r="E6" i="2"/>
  <c r="E6" i="5"/>
  <c r="F7" i="2"/>
  <c r="F7" i="5"/>
  <c r="G7" i="2"/>
  <c r="G7" i="5"/>
</calcChain>
</file>

<file path=xl/sharedStrings.xml><?xml version="1.0" encoding="utf-8"?>
<sst xmlns="http://schemas.openxmlformats.org/spreadsheetml/2006/main" count="2085" uniqueCount="458">
  <si>
    <t>一　般　(１)</t>
    <rPh sb="0" eb="1">
      <t>イチ</t>
    </rPh>
    <rPh sb="2" eb="3">
      <t>ハン</t>
    </rPh>
    <phoneticPr fontId="2"/>
  </si>
  <si>
    <t>氏　　名</t>
    <rPh sb="0" eb="1">
      <t>シ</t>
    </rPh>
    <rPh sb="3" eb="4">
      <t>メイ</t>
    </rPh>
    <phoneticPr fontId="5"/>
  </si>
  <si>
    <t>支部</t>
    <rPh sb="0" eb="2">
      <t>シブ</t>
    </rPh>
    <phoneticPr fontId="5"/>
  </si>
  <si>
    <t>所　　属</t>
    <rPh sb="0" eb="1">
      <t>トコロ</t>
    </rPh>
    <rPh sb="3" eb="4">
      <t>ゾク</t>
    </rPh>
    <phoneticPr fontId="5"/>
  </si>
  <si>
    <t>勝率</t>
    <rPh sb="0" eb="2">
      <t>ショウリツ</t>
    </rPh>
    <phoneticPr fontId="5"/>
  </si>
  <si>
    <t>差</t>
    <rPh sb="0" eb="1">
      <t>サ</t>
    </rPh>
    <phoneticPr fontId="5"/>
  </si>
  <si>
    <t>順位</t>
    <rPh sb="0" eb="2">
      <t>ジュンイ</t>
    </rPh>
    <phoneticPr fontId="5"/>
  </si>
  <si>
    <t>長谷川 憂華</t>
  </si>
  <si>
    <t>京都</t>
  </si>
  <si>
    <t>ワタキューセイモア</t>
  </si>
  <si>
    <t>池口　季将</t>
    <phoneticPr fontId="2"/>
  </si>
  <si>
    <t>菅　　朋哉</t>
    <phoneticPr fontId="2"/>
  </si>
  <si>
    <t>埼玉</t>
  </si>
  <si>
    <t>狭山入間川クラブ</t>
  </si>
  <si>
    <t>吉田 奈津子</t>
  </si>
  <si>
    <t>狭山クラブ</t>
  </si>
  <si>
    <t>石井　智也</t>
    <phoneticPr fontId="2"/>
  </si>
  <si>
    <t>広島</t>
  </si>
  <si>
    <t>フェニックス</t>
  </si>
  <si>
    <t>應和　莉埜</t>
    <phoneticPr fontId="2"/>
  </si>
  <si>
    <t>日本学連</t>
    <rPh sb="0" eb="4">
      <t>ニホンガクレン</t>
    </rPh>
    <phoneticPr fontId="7"/>
  </si>
  <si>
    <t>福山平成大学</t>
  </si>
  <si>
    <t>石黒　湧己</t>
    <phoneticPr fontId="2"/>
  </si>
  <si>
    <t>宮城</t>
  </si>
  <si>
    <t>KEISPORTS</t>
  </si>
  <si>
    <t>林　　百香</t>
    <phoneticPr fontId="2"/>
  </si>
  <si>
    <t>福岡</t>
    <rPh sb="0" eb="2">
      <t>フクオカ</t>
    </rPh>
    <phoneticPr fontId="7"/>
  </si>
  <si>
    <t>フワティブ</t>
  </si>
  <si>
    <t>高橋 ひかる</t>
  </si>
  <si>
    <t>日本学連</t>
  </si>
  <si>
    <t>日本体育大学</t>
  </si>
  <si>
    <t>藤﨑　広大</t>
    <phoneticPr fontId="2"/>
  </si>
  <si>
    <t>明治大学</t>
  </si>
  <si>
    <t>田辺 なつき</t>
  </si>
  <si>
    <t>新潟</t>
  </si>
  <si>
    <t>ヨネックス新潟</t>
  </si>
  <si>
    <t>山根　稔平</t>
    <phoneticPr fontId="2"/>
  </si>
  <si>
    <t>東京</t>
    <rPh sb="0" eb="2">
      <t>トウキョウ</t>
    </rPh>
    <phoneticPr fontId="7"/>
  </si>
  <si>
    <t>ヨネックス</t>
  </si>
  <si>
    <t>黒田 奈穂子</t>
  </si>
  <si>
    <t>岡山</t>
    <rPh sb="0" eb="2">
      <t>オカヤマ</t>
    </rPh>
    <phoneticPr fontId="7"/>
  </si>
  <si>
    <t>瀬戸クラブ</t>
  </si>
  <si>
    <t>簗田　　亮</t>
    <phoneticPr fontId="2"/>
  </si>
  <si>
    <t>愛媛</t>
  </si>
  <si>
    <t>道後・八千代クラブ</t>
  </si>
  <si>
    <t>寺澤　勇樹</t>
    <phoneticPr fontId="2"/>
  </si>
  <si>
    <t>神奈川</t>
  </si>
  <si>
    <t>せせらぎクラブ</t>
  </si>
  <si>
    <t>高沢　彩花</t>
    <phoneticPr fontId="2"/>
  </si>
  <si>
    <t>長根　新太</t>
    <phoneticPr fontId="2"/>
  </si>
  <si>
    <t>同志社大学</t>
  </si>
  <si>
    <t>椎名　萌花</t>
    <phoneticPr fontId="2"/>
  </si>
  <si>
    <t>兵庫</t>
  </si>
  <si>
    <t>東芝姫路</t>
  </si>
  <si>
    <t>中村　日紀</t>
    <phoneticPr fontId="2"/>
  </si>
  <si>
    <t>東京</t>
  </si>
  <si>
    <t>東京ガス</t>
  </si>
  <si>
    <t>木原　恵菜</t>
    <phoneticPr fontId="2"/>
  </si>
  <si>
    <t>ナガセケンコー</t>
  </si>
  <si>
    <t>安達　　宣</t>
    <phoneticPr fontId="2"/>
  </si>
  <si>
    <t>早稲田大学</t>
  </si>
  <si>
    <t>岩元　望美</t>
    <phoneticPr fontId="2"/>
  </si>
  <si>
    <t>神戸松蔭女子学院大学</t>
  </si>
  <si>
    <t>釘本　友梨</t>
    <phoneticPr fontId="2"/>
  </si>
  <si>
    <t>京都</t>
    <rPh sb="0" eb="2">
      <t>キョウト</t>
    </rPh>
    <phoneticPr fontId="7"/>
  </si>
  <si>
    <t>釘本　省吾</t>
    <phoneticPr fontId="2"/>
  </si>
  <si>
    <t>大阪</t>
  </si>
  <si>
    <t>東大阪市協会</t>
  </si>
  <si>
    <t>内田　理久</t>
    <phoneticPr fontId="2"/>
  </si>
  <si>
    <t>NTT西日本</t>
  </si>
  <si>
    <t>上野　小町</t>
    <phoneticPr fontId="2"/>
  </si>
  <si>
    <t>大城戸 宏和</t>
  </si>
  <si>
    <t>上尾高校OB</t>
  </si>
  <si>
    <t>奈良</t>
  </si>
  <si>
    <t>高田クラブ</t>
  </si>
  <si>
    <t>西川　凌介</t>
    <phoneticPr fontId="2"/>
  </si>
  <si>
    <t>明日香クラブ</t>
  </si>
  <si>
    <t>菊山　太陽</t>
    <phoneticPr fontId="2"/>
  </si>
  <si>
    <t>法政大学</t>
  </si>
  <si>
    <t>岩倉　彩佳</t>
    <phoneticPr fontId="2"/>
  </si>
  <si>
    <t>どんぐり北広島</t>
  </si>
  <si>
    <t>根岸　澪紋</t>
    <phoneticPr fontId="2"/>
  </si>
  <si>
    <t>向山　せら</t>
    <phoneticPr fontId="2"/>
  </si>
  <si>
    <t>中嶋 珠菜実</t>
  </si>
  <si>
    <t>和歌山</t>
  </si>
  <si>
    <t>きのくに信用金庫</t>
  </si>
  <si>
    <t>森本　涼介</t>
    <phoneticPr fontId="2"/>
  </si>
  <si>
    <t>兵庫</t>
    <rPh sb="0" eb="2">
      <t>ヒョウゴ</t>
    </rPh>
    <phoneticPr fontId="7"/>
  </si>
  <si>
    <t>教友クラブ</t>
  </si>
  <si>
    <t>福田　麗優</t>
    <phoneticPr fontId="2"/>
  </si>
  <si>
    <t>山本　貴大</t>
    <phoneticPr fontId="2"/>
  </si>
  <si>
    <t>篠原　哲也</t>
    <phoneticPr fontId="2"/>
  </si>
  <si>
    <t>広島クラブ</t>
  </si>
  <si>
    <t>島田　理沙</t>
    <phoneticPr fontId="2"/>
  </si>
  <si>
    <t>東洋観光</t>
  </si>
  <si>
    <t>高橋　真由</t>
    <phoneticPr fontId="2"/>
  </si>
  <si>
    <t>川口I.S.C</t>
  </si>
  <si>
    <t>田口　　岬</t>
    <phoneticPr fontId="2"/>
  </si>
  <si>
    <t>榊原　耕平</t>
    <phoneticPr fontId="2"/>
  </si>
  <si>
    <t>大友　紅実</t>
    <phoneticPr fontId="2"/>
  </si>
  <si>
    <t>内田　　丞</t>
    <phoneticPr fontId="2"/>
  </si>
  <si>
    <t>城陽クラブ</t>
  </si>
  <si>
    <t>麻田　陽愛</t>
    <phoneticPr fontId="2"/>
  </si>
  <si>
    <t>立命館大学</t>
  </si>
  <si>
    <t>瀬戸口　快</t>
    <phoneticPr fontId="2"/>
  </si>
  <si>
    <t>愛知</t>
  </si>
  <si>
    <t>アドマテックス</t>
  </si>
  <si>
    <t>宮本　颯人</t>
    <phoneticPr fontId="2"/>
  </si>
  <si>
    <t>東邦ガス</t>
  </si>
  <si>
    <t>船水　颯人</t>
    <phoneticPr fontId="2"/>
  </si>
  <si>
    <t>稲門クラブ</t>
  </si>
  <si>
    <t>中谷 さくら</t>
    <phoneticPr fontId="2"/>
  </si>
  <si>
    <t>戸谷　風太</t>
    <phoneticPr fontId="2"/>
  </si>
  <si>
    <t>松村組</t>
  </si>
  <si>
    <t>伊藤 緋南美</t>
  </si>
  <si>
    <t>富士見市連盟</t>
  </si>
  <si>
    <t>松本　英士</t>
    <phoneticPr fontId="2"/>
  </si>
  <si>
    <t>山口</t>
    <rPh sb="0" eb="2">
      <t>ヤマグチ</t>
    </rPh>
    <phoneticPr fontId="7"/>
  </si>
  <si>
    <t>東ソー南洋</t>
  </si>
  <si>
    <t>重冨　璃音</t>
    <phoneticPr fontId="2"/>
  </si>
  <si>
    <t>一　般　(2)</t>
    <rPh sb="0" eb="1">
      <t>イチ</t>
    </rPh>
    <rPh sb="2" eb="3">
      <t>ハン</t>
    </rPh>
    <phoneticPr fontId="2"/>
  </si>
  <si>
    <t>小林　愛美</t>
    <phoneticPr fontId="2"/>
  </si>
  <si>
    <t>高月　拓磨</t>
    <phoneticPr fontId="2"/>
  </si>
  <si>
    <t>向井 あゆみ</t>
  </si>
  <si>
    <t>三舞クラブ</t>
  </si>
  <si>
    <t>中本　　稜</t>
    <phoneticPr fontId="2"/>
  </si>
  <si>
    <t>TRC</t>
  </si>
  <si>
    <t>矢部　佑樹</t>
    <phoneticPr fontId="2"/>
  </si>
  <si>
    <t>古城　理名</t>
    <phoneticPr fontId="2"/>
  </si>
  <si>
    <t>黒坂　卓矢</t>
    <phoneticPr fontId="2"/>
  </si>
  <si>
    <t>青山　優芽</t>
    <phoneticPr fontId="2"/>
  </si>
  <si>
    <t>原　　誠弥</t>
    <phoneticPr fontId="2"/>
  </si>
  <si>
    <t>マツダ</t>
  </si>
  <si>
    <t>白川　雄己</t>
    <phoneticPr fontId="2"/>
  </si>
  <si>
    <t>井田 まなか</t>
  </si>
  <si>
    <t>那須　暁帆</t>
    <phoneticPr fontId="2"/>
  </si>
  <si>
    <t>大友　　駿</t>
    <phoneticPr fontId="2"/>
  </si>
  <si>
    <t>小川　友貴</t>
    <phoneticPr fontId="2"/>
  </si>
  <si>
    <t>UBE</t>
  </si>
  <si>
    <t>宮原 あかり</t>
  </si>
  <si>
    <t>三浦 菜留美</t>
  </si>
  <si>
    <t>川口市役所</t>
  </si>
  <si>
    <t>上口　雅史</t>
    <phoneticPr fontId="2"/>
  </si>
  <si>
    <t>本倉 健太郎</t>
  </si>
  <si>
    <t>藤城 みちる</t>
  </si>
  <si>
    <t>大原　礼慈</t>
    <phoneticPr fontId="2"/>
  </si>
  <si>
    <t>江口 咲礼紗</t>
  </si>
  <si>
    <t>関西大学</t>
    <rPh sb="0" eb="2">
      <t>カンサイ</t>
    </rPh>
    <rPh sb="2" eb="4">
      <t>ダイガク</t>
    </rPh>
    <phoneticPr fontId="7"/>
  </si>
  <si>
    <t>西松　優花</t>
    <phoneticPr fontId="2"/>
  </si>
  <si>
    <t>ルーセント大阪</t>
  </si>
  <si>
    <t>千本　惠紹</t>
    <phoneticPr fontId="2"/>
  </si>
  <si>
    <t>古田　麻友</t>
    <phoneticPr fontId="2"/>
  </si>
  <si>
    <t>川﨑　浩希</t>
    <phoneticPr fontId="2"/>
  </si>
  <si>
    <t>横田　未羽</t>
    <phoneticPr fontId="2"/>
  </si>
  <si>
    <t>鴻巣クラブ</t>
  </si>
  <si>
    <t>二俣　惇司</t>
    <phoneticPr fontId="2"/>
  </si>
  <si>
    <t>品川　貴紀</t>
    <phoneticPr fontId="2"/>
  </si>
  <si>
    <t>福井</t>
  </si>
  <si>
    <t>福井県庁</t>
  </si>
  <si>
    <t>宮前　希帆</t>
    <phoneticPr fontId="2"/>
  </si>
  <si>
    <t>関西学院大学</t>
  </si>
  <si>
    <t>上岡　俊介</t>
    <phoneticPr fontId="2"/>
  </si>
  <si>
    <t>Up Rise</t>
  </si>
  <si>
    <t>久保　晴華</t>
    <phoneticPr fontId="2"/>
  </si>
  <si>
    <t>大木　広大</t>
    <phoneticPr fontId="2"/>
  </si>
  <si>
    <t>桜組</t>
  </si>
  <si>
    <t>古藤 向日葵</t>
  </si>
  <si>
    <t>前角地 彩菜</t>
  </si>
  <si>
    <t>仙台大学</t>
  </si>
  <si>
    <t>冨岡　憂瑠</t>
    <phoneticPr fontId="2"/>
  </si>
  <si>
    <t>竹田　　凌</t>
    <phoneticPr fontId="2"/>
  </si>
  <si>
    <t>吉木　理彩</t>
    <phoneticPr fontId="2"/>
  </si>
  <si>
    <t>泥谷　侑輝</t>
    <phoneticPr fontId="2"/>
  </si>
  <si>
    <t>伊丹クラブ</t>
  </si>
  <si>
    <t>金川　春香</t>
    <phoneticPr fontId="2"/>
  </si>
  <si>
    <t>西原 萌々子</t>
  </si>
  <si>
    <t>さいたまSTC</t>
  </si>
  <si>
    <t>赤川 友里奈</t>
  </si>
  <si>
    <t>米澤　　要</t>
    <phoneticPr fontId="2"/>
  </si>
  <si>
    <t>中村　珠寧</t>
    <phoneticPr fontId="2"/>
  </si>
  <si>
    <t>堀之内クラブ</t>
  </si>
  <si>
    <t>二宮　塁希</t>
    <phoneticPr fontId="2"/>
  </si>
  <si>
    <t>河村　颯希</t>
    <phoneticPr fontId="2"/>
  </si>
  <si>
    <t>國學院大學</t>
  </si>
  <si>
    <t>河村　希美</t>
    <phoneticPr fontId="2"/>
  </si>
  <si>
    <t>千葉</t>
  </si>
  <si>
    <t>ルーセント</t>
  </si>
  <si>
    <t>初鹿　暁哉</t>
    <phoneticPr fontId="2"/>
  </si>
  <si>
    <t>佐藤 日香莉</t>
  </si>
  <si>
    <t>藤田　卓也</t>
    <phoneticPr fontId="2"/>
  </si>
  <si>
    <t>松葉クラブ</t>
  </si>
  <si>
    <t>藤田 小百合</t>
  </si>
  <si>
    <t>ヨネックス名古屋</t>
  </si>
  <si>
    <t>猪古　雛里</t>
    <phoneticPr fontId="2"/>
  </si>
  <si>
    <t>熊本</t>
  </si>
  <si>
    <t>菊池郡市協会</t>
  </si>
  <si>
    <t>長田　恵桃</t>
    <phoneticPr fontId="2"/>
  </si>
  <si>
    <t>丸中　大明</t>
    <phoneticPr fontId="2"/>
  </si>
  <si>
    <t>本間 友里那</t>
  </si>
  <si>
    <t>矢作　　彬</t>
    <phoneticPr fontId="2"/>
  </si>
  <si>
    <t>蕨クラブ</t>
  </si>
  <si>
    <t>大島　夏帆</t>
    <phoneticPr fontId="2"/>
  </si>
  <si>
    <t>松本　　炎</t>
    <phoneticPr fontId="2"/>
  </si>
  <si>
    <t>吉崎　琴葉</t>
    <phoneticPr fontId="2"/>
  </si>
  <si>
    <t>一　般　(３)</t>
    <rPh sb="0" eb="1">
      <t>イチ</t>
    </rPh>
    <rPh sb="2" eb="3">
      <t>ハン</t>
    </rPh>
    <phoneticPr fontId="2"/>
  </si>
  <si>
    <t>勝率</t>
    <rPh sb="0" eb="2">
      <t>ショウリツ</t>
    </rPh>
    <phoneticPr fontId="9"/>
  </si>
  <si>
    <t>差</t>
    <rPh sb="0" eb="1">
      <t>サ</t>
    </rPh>
    <phoneticPr fontId="9"/>
  </si>
  <si>
    <t>順位</t>
    <rPh sb="0" eb="2">
      <t>ジュンイ</t>
    </rPh>
    <phoneticPr fontId="9"/>
  </si>
  <si>
    <t>上松　俊貴</t>
    <phoneticPr fontId="2"/>
  </si>
  <si>
    <t>前田　梨緒</t>
    <phoneticPr fontId="2"/>
  </si>
  <si>
    <t>白井　拓巳</t>
    <phoneticPr fontId="2"/>
  </si>
  <si>
    <t>中部電力</t>
  </si>
  <si>
    <t>安井　裕美</t>
    <phoneticPr fontId="2"/>
  </si>
  <si>
    <t>田原本クラブ</t>
  </si>
  <si>
    <t>小田島　圭</t>
    <phoneticPr fontId="2"/>
  </si>
  <si>
    <t>三栄クラブ</t>
  </si>
  <si>
    <t>千葉　麻衣</t>
    <phoneticPr fontId="2"/>
  </si>
  <si>
    <t>岩手</t>
  </si>
  <si>
    <t>千厩協会</t>
  </si>
  <si>
    <t>岩元　愛美</t>
    <phoneticPr fontId="2"/>
  </si>
  <si>
    <t>清水　　駿</t>
    <phoneticPr fontId="2"/>
  </si>
  <si>
    <t>山田　雄太</t>
    <phoneticPr fontId="2"/>
  </si>
  <si>
    <t>山田 菜々子</t>
  </si>
  <si>
    <t>高村　悌紳</t>
    <phoneticPr fontId="2"/>
  </si>
  <si>
    <t>岡田　真凜</t>
    <phoneticPr fontId="2"/>
  </si>
  <si>
    <t>松井　玲奈</t>
    <phoneticPr fontId="2"/>
  </si>
  <si>
    <t>佐々木 一輝</t>
  </si>
  <si>
    <t>片野　理音</t>
    <phoneticPr fontId="2"/>
  </si>
  <si>
    <t>荒木　　駿</t>
    <phoneticPr fontId="2"/>
  </si>
  <si>
    <t>中野　　舞</t>
    <phoneticPr fontId="2"/>
  </si>
  <si>
    <t>池田　和樹</t>
    <phoneticPr fontId="2"/>
  </si>
  <si>
    <t>龍野クラブ</t>
  </si>
  <si>
    <t>星野　雄慈</t>
    <phoneticPr fontId="2"/>
  </si>
  <si>
    <t>原口　美咲</t>
    <phoneticPr fontId="2"/>
  </si>
  <si>
    <t>大村 圭志朗</t>
  </si>
  <si>
    <t>村上　亜優</t>
    <phoneticPr fontId="2"/>
  </si>
  <si>
    <t>吉長　　慎</t>
    <phoneticPr fontId="2"/>
  </si>
  <si>
    <t>辻　　李佳</t>
    <phoneticPr fontId="2"/>
  </si>
  <si>
    <t>松本　倫旺</t>
    <phoneticPr fontId="2"/>
  </si>
  <si>
    <t>木原　那菜</t>
    <phoneticPr fontId="2"/>
  </si>
  <si>
    <t>吉田　一貴</t>
    <phoneticPr fontId="2"/>
  </si>
  <si>
    <t>小寺　美玖</t>
    <phoneticPr fontId="2"/>
  </si>
  <si>
    <t>堀内　果美</t>
    <phoneticPr fontId="2"/>
  </si>
  <si>
    <t>和歌山県庁</t>
  </si>
  <si>
    <t>堀内　幹太</t>
    <phoneticPr fontId="2"/>
  </si>
  <si>
    <t>矢野　颯人</t>
    <phoneticPr fontId="2"/>
  </si>
  <si>
    <t>白﨑 ひかる</t>
  </si>
  <si>
    <t>鈴木　悠斗</t>
    <phoneticPr fontId="2"/>
  </si>
  <si>
    <t>東山クラブ</t>
  </si>
  <si>
    <t>黒木　理沙</t>
    <phoneticPr fontId="2"/>
  </si>
  <si>
    <t>海老根 香澄</t>
  </si>
  <si>
    <t>北野　亮介</t>
    <phoneticPr fontId="2"/>
  </si>
  <si>
    <t>九島　一馬</t>
    <phoneticPr fontId="2"/>
  </si>
  <si>
    <t>宮城</t>
    <rPh sb="0" eb="2">
      <t>ミヤギ</t>
    </rPh>
    <phoneticPr fontId="7"/>
  </si>
  <si>
    <t>ミズノ</t>
  </si>
  <si>
    <t>黒木　夏穂</t>
    <phoneticPr fontId="2"/>
  </si>
  <si>
    <t>鹿児島</t>
  </si>
  <si>
    <t>ＳＨＩＲＯＹＡＭＡ　ＨＯＴＥＬ　ｋａｇｏｓｈｉｍａ</t>
  </si>
  <si>
    <t>保住　弥英</t>
    <phoneticPr fontId="2"/>
  </si>
  <si>
    <t>立教大学</t>
  </si>
  <si>
    <t>片山　麻衣</t>
    <phoneticPr fontId="2"/>
  </si>
  <si>
    <t>関西外国語大学</t>
  </si>
  <si>
    <t>林　佑太郎</t>
    <phoneticPr fontId="2"/>
  </si>
  <si>
    <t>箱崎　愁里</t>
    <phoneticPr fontId="2"/>
  </si>
  <si>
    <t>片岡　暁紀</t>
    <phoneticPr fontId="2"/>
  </si>
  <si>
    <t>左近　知美</t>
    <phoneticPr fontId="2"/>
  </si>
  <si>
    <t>芝崎　百香</t>
    <phoneticPr fontId="2"/>
  </si>
  <si>
    <t>昭和OGB</t>
  </si>
  <si>
    <t>武井　優磨</t>
    <phoneticPr fontId="2"/>
  </si>
  <si>
    <t>埼玉</t>
    <rPh sb="0" eb="2">
      <t>サイタマ</t>
    </rPh>
    <phoneticPr fontId="7"/>
  </si>
  <si>
    <t>岡野　若奈</t>
    <phoneticPr fontId="2"/>
  </si>
  <si>
    <t>宇都宮 洋太</t>
  </si>
  <si>
    <t>藤田　　澪</t>
    <phoneticPr fontId="2"/>
  </si>
  <si>
    <t>新居浜市連盟</t>
  </si>
  <si>
    <t>藤田　一誠</t>
    <phoneticPr fontId="2"/>
  </si>
  <si>
    <t>丸山　海斗</t>
    <phoneticPr fontId="2"/>
  </si>
  <si>
    <t>大阪</t>
    <rPh sb="0" eb="2">
      <t>オオサカ</t>
    </rPh>
    <phoneticPr fontId="7"/>
  </si>
  <si>
    <t>oneteam</t>
  </si>
  <si>
    <t>高橋　乃綾</t>
    <phoneticPr fontId="2"/>
  </si>
  <si>
    <t>佐藤　心美</t>
    <phoneticPr fontId="2"/>
  </si>
  <si>
    <t>野本　凌生</t>
    <phoneticPr fontId="2"/>
  </si>
  <si>
    <t>市野　利奈</t>
    <phoneticPr fontId="2"/>
  </si>
  <si>
    <t>朝霞市連盟</t>
  </si>
  <si>
    <t>大畑　　凱</t>
    <phoneticPr fontId="2"/>
  </si>
  <si>
    <t>一　般　(４)</t>
    <rPh sb="0" eb="1">
      <t>イチ</t>
    </rPh>
    <rPh sb="2" eb="3">
      <t>ハン</t>
    </rPh>
    <phoneticPr fontId="2"/>
  </si>
  <si>
    <t>米川　結翔</t>
    <phoneticPr fontId="2"/>
  </si>
  <si>
    <t>青松　淑佳</t>
    <phoneticPr fontId="2"/>
  </si>
  <si>
    <t>嵯峨　弘平</t>
    <phoneticPr fontId="2"/>
  </si>
  <si>
    <t>佐々木 智花</t>
  </si>
  <si>
    <t>上原　健斗</t>
    <phoneticPr fontId="2"/>
  </si>
  <si>
    <t>加古川クラブ</t>
  </si>
  <si>
    <t>渋谷　優佳</t>
    <phoneticPr fontId="2"/>
  </si>
  <si>
    <t>高砂クラブ</t>
  </si>
  <si>
    <t>内本　隆文</t>
    <phoneticPr fontId="2"/>
  </si>
  <si>
    <t>吉田　澪奈</t>
    <phoneticPr fontId="2"/>
  </si>
  <si>
    <t>藤原　心亜</t>
    <phoneticPr fontId="2"/>
  </si>
  <si>
    <t>岐阜</t>
  </si>
  <si>
    <t>TEAM KUMA</t>
  </si>
  <si>
    <t>池田　崇修</t>
    <phoneticPr fontId="2"/>
  </si>
  <si>
    <t>金華クラブ</t>
  </si>
  <si>
    <t>北野　敦貴</t>
    <phoneticPr fontId="2"/>
  </si>
  <si>
    <t>福島　陽向</t>
    <phoneticPr fontId="2"/>
  </si>
  <si>
    <t>野田　楓麿</t>
    <phoneticPr fontId="2"/>
  </si>
  <si>
    <t>福岡大学</t>
  </si>
  <si>
    <t>川口　真歩</t>
    <phoneticPr fontId="2"/>
  </si>
  <si>
    <t>阪本　　崚</t>
    <phoneticPr fontId="2"/>
  </si>
  <si>
    <t>辻倉　奈津</t>
    <phoneticPr fontId="2"/>
  </si>
  <si>
    <t>新屋　和輝</t>
    <phoneticPr fontId="2"/>
  </si>
  <si>
    <t>片岡　　望</t>
    <phoneticPr fontId="2"/>
  </si>
  <si>
    <t>浅見 竣一朗</t>
  </si>
  <si>
    <t>杉本　　希</t>
    <phoneticPr fontId="2"/>
  </si>
  <si>
    <t>永江　鈴香</t>
    <phoneticPr fontId="2"/>
  </si>
  <si>
    <t>福岡</t>
  </si>
  <si>
    <t>大牟田クラブ</t>
  </si>
  <si>
    <t>永江 孝二郎</t>
  </si>
  <si>
    <t>西條　　惟</t>
    <phoneticPr fontId="2"/>
  </si>
  <si>
    <t>熊谷ホリデー</t>
  </si>
  <si>
    <t>久保　菜月</t>
    <phoneticPr fontId="2"/>
  </si>
  <si>
    <t>松田　蒼生</t>
    <phoneticPr fontId="2"/>
  </si>
  <si>
    <t>小松　芹奈</t>
    <phoneticPr fontId="2"/>
  </si>
  <si>
    <t>伊藤　　幹</t>
    <phoneticPr fontId="2"/>
  </si>
  <si>
    <t>三戸森 奈緒</t>
  </si>
  <si>
    <t>広島大学</t>
  </si>
  <si>
    <t>森　　悠翔</t>
    <phoneticPr fontId="2"/>
  </si>
  <si>
    <t>松本　一夏</t>
    <phoneticPr fontId="2"/>
  </si>
  <si>
    <t>熊本</t>
    <rPh sb="0" eb="2">
      <t>クマモト</t>
    </rPh>
    <phoneticPr fontId="7"/>
  </si>
  <si>
    <t>宇土クラブ</t>
  </si>
  <si>
    <t>藤井　一貴</t>
    <phoneticPr fontId="2"/>
  </si>
  <si>
    <t>根岸 楓英奈</t>
  </si>
  <si>
    <t>橋場 柊一郎</t>
  </si>
  <si>
    <t>玉井　信也</t>
    <phoneticPr fontId="2"/>
  </si>
  <si>
    <t>新居浜市役所</t>
  </si>
  <si>
    <t>小村　　遥</t>
    <phoneticPr fontId="2"/>
  </si>
  <si>
    <t>松山クラブ</t>
  </si>
  <si>
    <t>安田 まどか</t>
  </si>
  <si>
    <t>藤澤　豊和</t>
    <phoneticPr fontId="2"/>
  </si>
  <si>
    <t>鈴木　愛香</t>
    <phoneticPr fontId="2"/>
  </si>
  <si>
    <t>菅谷　峻大</t>
    <phoneticPr fontId="2"/>
  </si>
  <si>
    <t>山形</t>
    <rPh sb="0" eb="2">
      <t>ヤマガタ</t>
    </rPh>
    <phoneticPr fontId="7"/>
  </si>
  <si>
    <t>山形市スポーツ協会</t>
  </si>
  <si>
    <t>後藤　理子</t>
    <phoneticPr fontId="2"/>
  </si>
  <si>
    <t>JOHNNY'S</t>
  </si>
  <si>
    <t>渡辺　澪治</t>
    <phoneticPr fontId="2"/>
  </si>
  <si>
    <t>仲川　晴智</t>
    <phoneticPr fontId="2"/>
  </si>
  <si>
    <t>大森　優理</t>
    <phoneticPr fontId="2"/>
  </si>
  <si>
    <t>中　　遥紀</t>
    <phoneticPr fontId="2"/>
  </si>
  <si>
    <t>上原 樺乃音</t>
  </si>
  <si>
    <t>細田　美帆</t>
    <phoneticPr fontId="2"/>
  </si>
  <si>
    <t>増田 洋五豊</t>
  </si>
  <si>
    <t>広岡　　宙</t>
    <phoneticPr fontId="2"/>
  </si>
  <si>
    <t>浪岡 菜々美</t>
  </si>
  <si>
    <t>大和崎 圭介</t>
  </si>
  <si>
    <t>大阪ガス</t>
  </si>
  <si>
    <t>中西　彩夏</t>
    <phoneticPr fontId="2"/>
  </si>
  <si>
    <t>中尾　彦斗</t>
    <phoneticPr fontId="2"/>
  </si>
  <si>
    <t>中央大学</t>
  </si>
  <si>
    <t>富永　結華</t>
    <phoneticPr fontId="2"/>
  </si>
  <si>
    <t>順天堂大学</t>
  </si>
  <si>
    <t>芝井 幸太朗</t>
    <phoneticPr fontId="2"/>
  </si>
  <si>
    <t>西岡 真里華</t>
    <phoneticPr fontId="2"/>
  </si>
  <si>
    <t>一般の部　決勝トーナメント（１）</t>
    <rPh sb="0" eb="2">
      <t>イッパン</t>
    </rPh>
    <rPh sb="3" eb="4">
      <t>ブ</t>
    </rPh>
    <rPh sb="5" eb="7">
      <t>ケッショウ</t>
    </rPh>
    <phoneticPr fontId="9"/>
  </si>
  <si>
    <t>ブロック</t>
    <phoneticPr fontId="2"/>
  </si>
  <si>
    <t>ブロック</t>
    <phoneticPr fontId="9"/>
  </si>
  <si>
    <t>順位</t>
    <rPh sb="0" eb="2">
      <t>ジュンイ</t>
    </rPh>
    <phoneticPr fontId="2"/>
  </si>
  <si>
    <t>ペア名</t>
    <rPh sb="2" eb="3">
      <t>メイ</t>
    </rPh>
    <phoneticPr fontId="2"/>
  </si>
  <si>
    <t>ペア名</t>
    <rPh sb="2" eb="3">
      <t>メイ</t>
    </rPh>
    <phoneticPr fontId="9"/>
  </si>
  <si>
    <t>所　属</t>
    <rPh sb="0" eb="1">
      <t>トコロ</t>
    </rPh>
    <rPh sb="2" eb="3">
      <t>ゾク</t>
    </rPh>
    <phoneticPr fontId="2"/>
  </si>
  <si>
    <t>所　属</t>
    <rPh sb="0" eb="1">
      <t>トコロ</t>
    </rPh>
    <rPh sb="2" eb="3">
      <t>ゾク</t>
    </rPh>
    <phoneticPr fontId="9"/>
  </si>
  <si>
    <t>1ブロック</t>
    <rPh sb="0" eb="2">
      <t>イッパン</t>
    </rPh>
    <rPh sb="3" eb="4">
      <t>ブ</t>
    </rPh>
    <phoneticPr fontId="9"/>
  </si>
  <si>
    <t>１位</t>
    <rPh sb="1" eb="2">
      <t>イ</t>
    </rPh>
    <phoneticPr fontId="9"/>
  </si>
  <si>
    <t>２ブロック</t>
    <phoneticPr fontId="9"/>
  </si>
  <si>
    <t>３ブロック</t>
  </si>
  <si>
    <t>４ブロック</t>
  </si>
  <si>
    <t>５ブロック</t>
  </si>
  <si>
    <t>６ブロック</t>
  </si>
  <si>
    <t>７ブロック</t>
  </si>
  <si>
    <t>８ブロック</t>
  </si>
  <si>
    <t>９ブロック</t>
  </si>
  <si>
    <t>１０ブロック</t>
  </si>
  <si>
    <t>１１ブロック</t>
  </si>
  <si>
    <t>１２ブロック</t>
  </si>
  <si>
    <t>１３ブロック</t>
  </si>
  <si>
    <t>１４ブロック</t>
  </si>
  <si>
    <t>１５ブロック</t>
  </si>
  <si>
    <t>１６ブロック</t>
  </si>
  <si>
    <t>１７ブロック</t>
  </si>
  <si>
    <t>１８ブロック</t>
  </si>
  <si>
    <t>１９ブロック</t>
  </si>
  <si>
    <t>1位</t>
    <rPh sb="1" eb="2">
      <t>イ</t>
    </rPh>
    <phoneticPr fontId="9"/>
  </si>
  <si>
    <t>一般の部　決勝トーナメント（2）</t>
    <rPh sb="0" eb="2">
      <t>イッパン</t>
    </rPh>
    <rPh sb="3" eb="4">
      <t>ブ</t>
    </rPh>
    <rPh sb="5" eb="7">
      <t>ケッショウ</t>
    </rPh>
    <phoneticPr fontId="9"/>
  </si>
  <si>
    <t>20ブロック</t>
    <rPh sb="4" eb="5">
      <t>ブ</t>
    </rPh>
    <phoneticPr fontId="9"/>
  </si>
  <si>
    <t>２1ブロック</t>
    <phoneticPr fontId="9"/>
  </si>
  <si>
    <t>22ブロック</t>
    <rPh sb="4" eb="5">
      <t>ブ</t>
    </rPh>
    <phoneticPr fontId="9"/>
  </si>
  <si>
    <t>23ブロック</t>
  </si>
  <si>
    <t>24ブロック</t>
    <rPh sb="4" eb="5">
      <t>ブ</t>
    </rPh>
    <phoneticPr fontId="9"/>
  </si>
  <si>
    <t>25ブロック</t>
  </si>
  <si>
    <t>26ブロック</t>
    <rPh sb="4" eb="5">
      <t>ブ</t>
    </rPh>
    <phoneticPr fontId="9"/>
  </si>
  <si>
    <t>27ブロック</t>
  </si>
  <si>
    <t>28ブロック</t>
    <rPh sb="4" eb="5">
      <t>ブ</t>
    </rPh>
    <phoneticPr fontId="9"/>
  </si>
  <si>
    <t>29ブロック</t>
  </si>
  <si>
    <t>30ブロック</t>
    <rPh sb="4" eb="5">
      <t>ブ</t>
    </rPh>
    <phoneticPr fontId="9"/>
  </si>
  <si>
    <t>31ブロック</t>
  </si>
  <si>
    <t>32ブロック</t>
    <rPh sb="4" eb="5">
      <t>ブ</t>
    </rPh>
    <phoneticPr fontId="9"/>
  </si>
  <si>
    <t>33ブロック</t>
  </si>
  <si>
    <t>34ブロック</t>
    <rPh sb="4" eb="5">
      <t>ブ</t>
    </rPh>
    <phoneticPr fontId="9"/>
  </si>
  <si>
    <t>35ブロック</t>
  </si>
  <si>
    <t>36ブロック</t>
    <rPh sb="4" eb="5">
      <t>ブ</t>
    </rPh>
    <phoneticPr fontId="9"/>
  </si>
  <si>
    <t>37ブロック</t>
  </si>
  <si>
    <t>R</t>
    <phoneticPr fontId="2"/>
  </si>
  <si>
    <t>西東 彩菜</t>
    <rPh sb="0" eb="1">
      <t>ニシ</t>
    </rPh>
    <rPh sb="1" eb="2">
      <t>ヒガシ</t>
    </rPh>
    <rPh sb="3" eb="4">
      <t>サイ</t>
    </rPh>
    <rPh sb="4" eb="5">
      <t>ナ</t>
    </rPh>
    <phoneticPr fontId="2"/>
  </si>
  <si>
    <t>チームM's</t>
    <phoneticPr fontId="2"/>
  </si>
  <si>
    <t>野崎　圭佑</t>
    <rPh sb="0" eb="2">
      <t>ノザキ</t>
    </rPh>
    <rPh sb="3" eb="5">
      <t>ケイスケ</t>
    </rPh>
    <phoneticPr fontId="2"/>
  </si>
  <si>
    <t>落合　未遥</t>
    <rPh sb="0" eb="2">
      <t>オチアイ</t>
    </rPh>
    <rPh sb="3" eb="4">
      <t>ミ</t>
    </rPh>
    <rPh sb="4" eb="5">
      <t>ハル</t>
    </rPh>
    <phoneticPr fontId="2"/>
  </si>
  <si>
    <t>富士見市連盟</t>
    <rPh sb="0" eb="4">
      <t>フジミシ</t>
    </rPh>
    <rPh sb="4" eb="6">
      <t>レンメイ</t>
    </rPh>
    <phoneticPr fontId="2"/>
  </si>
  <si>
    <t>小水 流里菜</t>
    <rPh sb="0" eb="1">
      <t>コ</t>
    </rPh>
    <rPh sb="1" eb="2">
      <t>ミズ</t>
    </rPh>
    <rPh sb="3" eb="4">
      <t>リュウ</t>
    </rPh>
    <rPh sb="4" eb="5">
      <t>サト</t>
    </rPh>
    <rPh sb="5" eb="6">
      <t>ナ</t>
    </rPh>
    <phoneticPr fontId="2"/>
  </si>
  <si>
    <t>高橋　偲</t>
    <rPh sb="0" eb="2">
      <t>タカハシ</t>
    </rPh>
    <rPh sb="3" eb="4">
      <t>シノ</t>
    </rPh>
    <phoneticPr fontId="2"/>
  </si>
  <si>
    <t>広島</t>
    <rPh sb="0" eb="2">
      <t>ヒロシマ</t>
    </rPh>
    <phoneticPr fontId="2"/>
  </si>
  <si>
    <t>日本体育大学</t>
    <phoneticPr fontId="2"/>
  </si>
  <si>
    <t>どんぐり北広島</t>
    <phoneticPr fontId="2"/>
  </si>
  <si>
    <t>④</t>
    <phoneticPr fontId="2"/>
  </si>
  <si>
    <t>Ｒ</t>
    <phoneticPr fontId="2"/>
  </si>
  <si>
    <t>荒木　　駿</t>
  </si>
  <si>
    <t>矢野　颯人</t>
  </si>
  <si>
    <t>片岡　暁紀</t>
  </si>
  <si>
    <t>左近　知美</t>
  </si>
  <si>
    <t>内本　隆文</t>
  </si>
  <si>
    <t>吉田　澪奈</t>
  </si>
  <si>
    <t>上松　俊貴</t>
  </si>
  <si>
    <t>前田　梨緒</t>
  </si>
  <si>
    <t>高村　悌紳</t>
  </si>
  <si>
    <t>岡田　真凜</t>
  </si>
  <si>
    <t>片野　理音</t>
  </si>
  <si>
    <t>星野　雄慈</t>
  </si>
  <si>
    <t>原口　美咲</t>
  </si>
  <si>
    <t>松本　倫旺</t>
  </si>
  <si>
    <t>木原　那菜</t>
  </si>
  <si>
    <t>九島　一馬</t>
  </si>
  <si>
    <t>黒木　夏穂</t>
  </si>
  <si>
    <t>丸山　海斗</t>
  </si>
  <si>
    <t>高橋　乃綾</t>
  </si>
  <si>
    <t>米川　結翔</t>
  </si>
  <si>
    <t>青松　淑佳</t>
  </si>
  <si>
    <t>阪本　　崚</t>
  </si>
  <si>
    <t>辻倉　奈津</t>
  </si>
  <si>
    <t>西條　　惟</t>
  </si>
  <si>
    <t>西東 彩菜</t>
  </si>
  <si>
    <t>チームM's</t>
  </si>
  <si>
    <t>小松　芹奈</t>
  </si>
  <si>
    <t>伊藤　　幹</t>
  </si>
  <si>
    <t>後藤　理子</t>
  </si>
  <si>
    <t>渡辺　澪治</t>
  </si>
  <si>
    <t>細田　美帆</t>
  </si>
  <si>
    <t>広岡　　宙</t>
  </si>
  <si>
    <t>一般の部　決勝トーナメント</t>
    <rPh sb="0" eb="2">
      <t>イッパン</t>
    </rPh>
    <rPh sb="3" eb="4">
      <t>ブ</t>
    </rPh>
    <rPh sb="5" eb="7">
      <t>ケッショウ</t>
    </rPh>
    <phoneticPr fontId="9"/>
  </si>
  <si>
    <t>2/2</t>
  </si>
  <si>
    <t>1/2</t>
  </si>
  <si>
    <t>0/2</t>
  </si>
  <si>
    <t>支部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</si>
</sst>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13"/>
      <name val="UD デジタル 教科書体 NK-R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sz val="6"/>
      <name val="ＭＳ Ｐゴシック"/>
      <family val="3"/>
      <charset val="128"/>
    </font>
    <font>
      <sz val="9"/>
      <color theme="1"/>
      <name val="UD デジタル 教科書体 NK-R"/>
      <family val="1"/>
      <charset val="128"/>
    </font>
    <font>
      <sz val="11"/>
      <color indexed="20"/>
      <name val="ＭＳ Ｐゴシック"/>
      <family val="3"/>
      <charset val="128"/>
    </font>
    <font>
      <sz val="11"/>
      <name val="UD デジタル 教科書体 NK-R"/>
      <family val="1"/>
      <charset val="128"/>
    </font>
    <font>
      <sz val="6"/>
      <name val="ＭＳ Ｐゴシック"/>
      <family val="3"/>
    </font>
    <font>
      <sz val="6"/>
      <color theme="1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sz val="8"/>
      <name val="UD デジタル 教科書体 NK-R"/>
      <family val="1"/>
      <charset val="128"/>
    </font>
    <font>
      <sz val="11"/>
      <color theme="0"/>
      <name val="UD デジタル 教科書体 NK-R"/>
      <family val="1"/>
      <charset val="128"/>
    </font>
    <font>
      <sz val="10"/>
      <color rgb="FFFF0000"/>
      <name val="UD デジタル 教科書体 NK-R"/>
      <family val="1"/>
      <charset val="128"/>
    </font>
    <font>
      <sz val="11"/>
      <color theme="0"/>
      <name val="游ゴシック"/>
      <family val="2"/>
      <charset val="128"/>
      <scheme val="minor"/>
    </font>
    <font>
      <sz val="8"/>
      <color theme="1"/>
      <name val="UD デジタル 教科書体 NK-R"/>
      <family val="1"/>
      <charset val="128"/>
    </font>
    <font>
      <b/>
      <sz val="10"/>
      <color rgb="FFFF0000"/>
      <name val="UD デジタル 教科書体 NK-R"/>
      <family val="1"/>
      <charset val="128"/>
    </font>
    <font>
      <b/>
      <sz val="10"/>
      <color rgb="FFFF000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medium">
        <color rgb="FFFF0000"/>
      </top>
      <bottom/>
      <diagonal/>
    </border>
    <border>
      <left style="hair">
        <color indexed="64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hair">
        <color indexed="64"/>
      </left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hair">
        <color indexed="64"/>
      </right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Down="1">
      <left style="thin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/>
      <diagonal style="hair">
        <color indexed="64"/>
      </diagonal>
    </border>
    <border diagonalDown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hair">
        <color indexed="64"/>
      </right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/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hair">
        <color indexed="64"/>
      </right>
      <top style="medium">
        <color rgb="FFFF0000"/>
      </top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7">
    <xf numFmtId="0" fontId="0" fillId="0" borderId="0" xfId="0">
      <alignment vertical="center"/>
    </xf>
    <xf numFmtId="0" fontId="3" fillId="0" borderId="0" xfId="0" applyFont="1" applyAlignme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10" fillId="0" borderId="0" xfId="0" applyFont="1" applyAlignment="1"/>
    <xf numFmtId="0" fontId="10" fillId="0" borderId="51" xfId="0" applyFont="1" applyBorder="1" applyAlignment="1"/>
    <xf numFmtId="0" fontId="12" fillId="0" borderId="0" xfId="0" applyFont="1" applyAlignment="1"/>
    <xf numFmtId="0" fontId="12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3" fillId="0" borderId="14" xfId="0" applyFont="1" applyBorder="1" applyAlignment="1">
      <alignment horizontal="center" vertical="center"/>
    </xf>
    <xf numFmtId="0" fontId="14" fillId="0" borderId="4" xfId="0" applyFont="1" applyBorder="1">
      <alignment vertical="center"/>
    </xf>
    <xf numFmtId="0" fontId="14" fillId="0" borderId="33" xfId="0" applyFont="1" applyBorder="1">
      <alignment vertical="center"/>
    </xf>
    <xf numFmtId="0" fontId="14" fillId="0" borderId="52" xfId="0" applyFont="1" applyBorder="1">
      <alignment vertical="center"/>
    </xf>
    <xf numFmtId="0" fontId="14" fillId="0" borderId="53" xfId="0" applyFont="1" applyBorder="1">
      <alignment vertical="center"/>
    </xf>
    <xf numFmtId="0" fontId="14" fillId="0" borderId="55" xfId="0" applyFont="1" applyBorder="1">
      <alignment vertical="center"/>
    </xf>
    <xf numFmtId="0" fontId="14" fillId="0" borderId="2" xfId="0" applyFont="1" applyBorder="1">
      <alignment vertical="center"/>
    </xf>
    <xf numFmtId="0" fontId="14" fillId="0" borderId="56" xfId="0" applyFont="1" applyBorder="1">
      <alignment vertical="center"/>
    </xf>
    <xf numFmtId="0" fontId="12" fillId="0" borderId="55" xfId="0" applyFont="1" applyBorder="1" applyAlignment="1"/>
    <xf numFmtId="0" fontId="12" fillId="0" borderId="33" xfId="0" applyFont="1" applyBorder="1" applyAlignment="1"/>
    <xf numFmtId="0" fontId="12" fillId="0" borderId="52" xfId="0" applyFont="1" applyBorder="1" applyAlignment="1"/>
    <xf numFmtId="0" fontId="12" fillId="0" borderId="57" xfId="0" applyFont="1" applyBorder="1" applyAlignment="1"/>
    <xf numFmtId="0" fontId="3" fillId="0" borderId="0" xfId="0" applyFont="1" applyAlignment="1">
      <alignment horizontal="center"/>
    </xf>
    <xf numFmtId="0" fontId="3" fillId="0" borderId="2" xfId="0" applyFont="1" applyBorder="1" applyAlignment="1"/>
    <xf numFmtId="0" fontId="3" fillId="0" borderId="37" xfId="0" applyFont="1" applyBorder="1" applyAlignment="1"/>
    <xf numFmtId="0" fontId="3" fillId="0" borderId="50" xfId="0" applyFont="1" applyBorder="1" applyAlignment="1"/>
    <xf numFmtId="0" fontId="3" fillId="0" borderId="38" xfId="0" applyFont="1" applyBorder="1" applyAlignment="1"/>
    <xf numFmtId="0" fontId="3" fillId="0" borderId="40" xfId="0" applyFont="1" applyBorder="1" applyAlignment="1"/>
    <xf numFmtId="0" fontId="3" fillId="0" borderId="33" xfId="0" applyFont="1" applyBorder="1" applyAlignment="1"/>
    <xf numFmtId="0" fontId="3" fillId="0" borderId="41" xfId="0" applyFont="1" applyBorder="1" applyAlignment="1"/>
    <xf numFmtId="0" fontId="3" fillId="0" borderId="19" xfId="0" applyFont="1" applyBorder="1" applyAlignment="1"/>
    <xf numFmtId="0" fontId="3" fillId="0" borderId="39" xfId="0" applyFont="1" applyBorder="1" applyAlignment="1"/>
    <xf numFmtId="0" fontId="3" fillId="0" borderId="57" xfId="0" applyFont="1" applyBorder="1" applyAlignment="1"/>
    <xf numFmtId="0" fontId="3" fillId="0" borderId="26" xfId="0" applyFont="1" applyBorder="1" applyAlignment="1"/>
    <xf numFmtId="0" fontId="15" fillId="0" borderId="0" xfId="0" applyFont="1" applyAlignment="1"/>
    <xf numFmtId="0" fontId="4" fillId="2" borderId="2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14" fillId="0" borderId="52" xfId="0" applyFont="1" applyBorder="1" applyAlignment="1">
      <alignment horizontal="left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right"/>
    </xf>
    <xf numFmtId="0" fontId="18" fillId="0" borderId="38" xfId="0" applyFont="1" applyBorder="1" applyAlignment="1">
      <alignment horizontal="left"/>
    </xf>
    <xf numFmtId="0" fontId="14" fillId="0" borderId="27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3" fillId="0" borderId="4" xfId="0" applyFont="1" applyBorder="1" applyAlignment="1"/>
    <xf numFmtId="0" fontId="14" fillId="0" borderId="1" xfId="0" applyFont="1" applyBorder="1">
      <alignment vertical="center"/>
    </xf>
    <xf numFmtId="0" fontId="12" fillId="0" borderId="1" xfId="0" applyFont="1" applyBorder="1" applyAlignment="1"/>
    <xf numFmtId="0" fontId="14" fillId="0" borderId="0" xfId="0" applyFont="1" applyAlignment="1">
      <alignment vertical="top"/>
    </xf>
    <xf numFmtId="0" fontId="12" fillId="0" borderId="26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9" fillId="0" borderId="52" xfId="0" applyFont="1" applyBorder="1" applyAlignment="1">
      <alignment horizontal="left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right"/>
    </xf>
    <xf numFmtId="0" fontId="19" fillId="0" borderId="5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79" xfId="0" applyFont="1" applyBorder="1" applyAlignment="1">
      <alignment horizontal="left" vertical="center"/>
    </xf>
    <xf numFmtId="0" fontId="19" fillId="0" borderId="80" xfId="0" applyFont="1" applyBorder="1" applyAlignment="1">
      <alignment horizontal="left" vertical="center"/>
    </xf>
    <xf numFmtId="0" fontId="19" fillId="0" borderId="67" xfId="0" applyFont="1" applyBorder="1" applyAlignment="1">
      <alignment horizontal="left" vertical="center"/>
    </xf>
    <xf numFmtId="0" fontId="19" fillId="0" borderId="81" xfId="0" applyFont="1" applyBorder="1" applyAlignment="1">
      <alignment horizontal="left" vertical="center"/>
    </xf>
    <xf numFmtId="0" fontId="19" fillId="0" borderId="33" xfId="0" applyFont="1" applyBorder="1" applyAlignment="1">
      <alignment horizontal="left" vertical="center"/>
    </xf>
    <xf numFmtId="0" fontId="19" fillId="0" borderId="62" xfId="0" applyFont="1" applyBorder="1" applyAlignment="1">
      <alignment horizontal="left" vertical="center"/>
    </xf>
    <xf numFmtId="0" fontId="19" fillId="0" borderId="61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55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86" xfId="0" applyFont="1" applyBorder="1" applyAlignment="1">
      <alignment horizontal="left" vertical="center"/>
    </xf>
    <xf numFmtId="0" fontId="19" fillId="0" borderId="85" xfId="0" applyFont="1" applyBorder="1" applyAlignment="1">
      <alignment horizontal="left" vertical="center"/>
    </xf>
    <xf numFmtId="0" fontId="19" fillId="0" borderId="64" xfId="0" applyFont="1" applyBorder="1" applyAlignment="1">
      <alignment horizontal="left" vertical="center"/>
    </xf>
    <xf numFmtId="0" fontId="19" fillId="0" borderId="84" xfId="0" applyFont="1" applyBorder="1" applyAlignment="1">
      <alignment horizontal="left" vertical="center"/>
    </xf>
    <xf numFmtId="0" fontId="19" fillId="0" borderId="65" xfId="0" applyFont="1" applyBorder="1" applyAlignment="1">
      <alignment horizontal="left" vertical="center"/>
    </xf>
    <xf numFmtId="0" fontId="19" fillId="0" borderId="1" xfId="0" applyFont="1" applyBorder="1" applyAlignment="1">
      <alignment horizontal="left"/>
    </xf>
    <xf numFmtId="0" fontId="19" fillId="0" borderId="55" xfId="0" applyFont="1" applyBorder="1" applyAlignment="1">
      <alignment horizontal="left"/>
    </xf>
    <xf numFmtId="0" fontId="19" fillId="0" borderId="64" xfId="0" applyFont="1" applyBorder="1" applyAlignment="1">
      <alignment horizontal="left"/>
    </xf>
    <xf numFmtId="0" fontId="19" fillId="0" borderId="80" xfId="0" applyFont="1" applyBorder="1" applyAlignment="1">
      <alignment horizontal="right"/>
    </xf>
    <xf numFmtId="0" fontId="19" fillId="0" borderId="82" xfId="0" applyFont="1" applyBorder="1" applyAlignment="1">
      <alignment horizontal="right"/>
    </xf>
    <xf numFmtId="0" fontId="19" fillId="0" borderId="85" xfId="0" applyFont="1" applyBorder="1" applyAlignment="1">
      <alignment horizontal="right"/>
    </xf>
    <xf numFmtId="0" fontId="19" fillId="0" borderId="38" xfId="0" applyFont="1" applyBorder="1" applyAlignment="1">
      <alignment horizontal="right"/>
    </xf>
    <xf numFmtId="0" fontId="19" fillId="0" borderId="84" xfId="0" applyFont="1" applyBorder="1" applyAlignment="1">
      <alignment horizontal="right"/>
    </xf>
    <xf numFmtId="0" fontId="19" fillId="0" borderId="66" xfId="0" applyFont="1" applyBorder="1" applyAlignment="1">
      <alignment horizontal="right"/>
    </xf>
    <xf numFmtId="0" fontId="19" fillId="0" borderId="63" xfId="0" applyFont="1" applyBorder="1" applyAlignment="1">
      <alignment horizontal="right"/>
    </xf>
    <xf numFmtId="0" fontId="19" fillId="0" borderId="40" xfId="0" applyFont="1" applyBorder="1" applyAlignment="1">
      <alignment horizontal="right"/>
    </xf>
    <xf numFmtId="0" fontId="19" fillId="0" borderId="50" xfId="0" applyFont="1" applyBorder="1" applyAlignment="1">
      <alignment horizontal="right"/>
    </xf>
    <xf numFmtId="0" fontId="19" fillId="0" borderId="67" xfId="0" applyFont="1" applyBorder="1" applyAlignment="1">
      <alignment horizontal="right"/>
    </xf>
    <xf numFmtId="0" fontId="19" fillId="0" borderId="68" xfId="0" applyFont="1" applyBorder="1" applyAlignment="1">
      <alignment horizontal="right"/>
    </xf>
    <xf numFmtId="0" fontId="19" fillId="0" borderId="2" xfId="0" applyFont="1" applyBorder="1" applyAlignment="1">
      <alignment horizontal="right"/>
    </xf>
    <xf numFmtId="0" fontId="19" fillId="0" borderId="19" xfId="0" applyFont="1" applyBorder="1" applyAlignment="1">
      <alignment horizontal="right"/>
    </xf>
    <xf numFmtId="0" fontId="19" fillId="0" borderId="37" xfId="0" applyFont="1" applyBorder="1" applyAlignment="1">
      <alignment horizontal="right"/>
    </xf>
    <xf numFmtId="0" fontId="19" fillId="0" borderId="39" xfId="0" applyFont="1" applyBorder="1" applyAlignment="1">
      <alignment horizontal="right"/>
    </xf>
    <xf numFmtId="0" fontId="19" fillId="0" borderId="56" xfId="0" applyFont="1" applyBorder="1" applyAlignment="1">
      <alignment horizontal="right"/>
    </xf>
    <xf numFmtId="0" fontId="19" fillId="0" borderId="83" xfId="0" applyFont="1" applyBorder="1" applyAlignment="1">
      <alignment horizontal="right"/>
    </xf>
    <xf numFmtId="0" fontId="19" fillId="0" borderId="69" xfId="0" applyFont="1" applyBorder="1" applyAlignment="1">
      <alignment horizontal="right"/>
    </xf>
    <xf numFmtId="0" fontId="19" fillId="0" borderId="70" xfId="0" applyFont="1" applyBorder="1" applyAlignment="1">
      <alignment horizontal="right"/>
    </xf>
    <xf numFmtId="0" fontId="20" fillId="0" borderId="0" xfId="0" applyFont="1" applyAlignment="1">
      <alignment horizontal="right" vertical="center"/>
    </xf>
    <xf numFmtId="0" fontId="19" fillId="0" borderId="81" xfId="0" applyFont="1" applyBorder="1" applyAlignment="1">
      <alignment horizontal="right"/>
    </xf>
    <xf numFmtId="0" fontId="19" fillId="0" borderId="0" xfId="0" applyFont="1" applyAlignment="1">
      <alignment horizontal="right" vertical="center"/>
    </xf>
    <xf numFmtId="0" fontId="19" fillId="0" borderId="87" xfId="0" applyFont="1" applyBorder="1" applyAlignment="1">
      <alignment horizontal="left" vertical="center"/>
    </xf>
    <xf numFmtId="0" fontId="19" fillId="0" borderId="88" xfId="0" applyFont="1" applyBorder="1" applyAlignment="1">
      <alignment horizontal="left" vertical="center"/>
    </xf>
    <xf numFmtId="0" fontId="19" fillId="0" borderId="89" xfId="0" applyFont="1" applyBorder="1" applyAlignment="1">
      <alignment horizontal="right"/>
    </xf>
    <xf numFmtId="0" fontId="19" fillId="0" borderId="90" xfId="0" applyFont="1" applyBorder="1" applyAlignment="1">
      <alignment horizontal="right"/>
    </xf>
    <xf numFmtId="0" fontId="19" fillId="0" borderId="86" xfId="0" applyFont="1" applyBorder="1" applyAlignment="1">
      <alignment horizontal="right"/>
    </xf>
    <xf numFmtId="0" fontId="19" fillId="0" borderId="70" xfId="0" applyFont="1" applyBorder="1" applyAlignment="1">
      <alignment horizontal="left"/>
    </xf>
    <xf numFmtId="0" fontId="19" fillId="0" borderId="85" xfId="0" applyFont="1" applyBorder="1" applyAlignment="1">
      <alignment horizontal="left"/>
    </xf>
    <xf numFmtId="0" fontId="19" fillId="0" borderId="87" xfId="0" applyFont="1" applyBorder="1" applyAlignment="1">
      <alignment horizontal="left"/>
    </xf>
    <xf numFmtId="0" fontId="19" fillId="0" borderId="91" xfId="0" applyFont="1" applyBorder="1" applyAlignment="1">
      <alignment horizontal="right"/>
    </xf>
    <xf numFmtId="0" fontId="19" fillId="0" borderId="87" xfId="0" applyFont="1" applyBorder="1" applyAlignment="1">
      <alignment horizontal="right"/>
    </xf>
    <xf numFmtId="0" fontId="19" fillId="0" borderId="67" xfId="0" applyFont="1" applyBorder="1" applyAlignment="1">
      <alignment horizontal="left"/>
    </xf>
    <xf numFmtId="0" fontId="19" fillId="0" borderId="83" xfId="0" applyFont="1" applyBorder="1" applyAlignment="1">
      <alignment horizontal="left" vertical="center"/>
    </xf>
    <xf numFmtId="0" fontId="19" fillId="0" borderId="66" xfId="0" applyFont="1" applyBorder="1" applyAlignment="1">
      <alignment horizontal="left" vertical="center"/>
    </xf>
    <xf numFmtId="0" fontId="19" fillId="0" borderId="92" xfId="0" applyFont="1" applyBorder="1" applyAlignment="1">
      <alignment horizontal="left"/>
    </xf>
    <xf numFmtId="0" fontId="19" fillId="0" borderId="93" xfId="0" applyFont="1" applyBorder="1" applyAlignment="1">
      <alignment horizontal="left"/>
    </xf>
    <xf numFmtId="0" fontId="19" fillId="0" borderId="94" xfId="0" applyFont="1" applyBorder="1" applyAlignment="1">
      <alignment horizontal="left" vertical="center"/>
    </xf>
    <xf numFmtId="0" fontId="19" fillId="0" borderId="95" xfId="0" applyFont="1" applyBorder="1" applyAlignment="1">
      <alignment horizontal="left" vertical="center"/>
    </xf>
    <xf numFmtId="0" fontId="19" fillId="0" borderId="96" xfId="0" applyFont="1" applyBorder="1" applyAlignment="1">
      <alignment horizontal="left" vertical="center"/>
    </xf>
    <xf numFmtId="0" fontId="19" fillId="0" borderId="97" xfId="0" applyFont="1" applyBorder="1" applyAlignment="1">
      <alignment horizontal="right"/>
    </xf>
    <xf numFmtId="0" fontId="19" fillId="0" borderId="97" xfId="0" applyFont="1" applyBorder="1" applyAlignment="1">
      <alignment horizontal="left" vertical="center"/>
    </xf>
    <xf numFmtId="0" fontId="19" fillId="0" borderId="43" xfId="0" applyFont="1" applyBorder="1">
      <alignment vertical="center"/>
    </xf>
    <xf numFmtId="0" fontId="19" fillId="0" borderId="30" xfId="0" applyFont="1" applyBorder="1">
      <alignment vertical="center"/>
    </xf>
    <xf numFmtId="0" fontId="19" fillId="0" borderId="44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0" fontId="19" fillId="0" borderId="74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45" xfId="0" applyFont="1" applyBorder="1">
      <alignment vertical="center"/>
    </xf>
    <xf numFmtId="0" fontId="19" fillId="0" borderId="75" xfId="0" applyFont="1" applyBorder="1" applyAlignment="1">
      <alignment horizontal="center" vertical="center"/>
    </xf>
    <xf numFmtId="0" fontId="19" fillId="0" borderId="76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9" fillId="0" borderId="77" xfId="0" applyFont="1" applyBorder="1" applyAlignment="1">
      <alignment horizontal="center" vertical="center"/>
    </xf>
    <xf numFmtId="0" fontId="19" fillId="0" borderId="7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9" fillId="0" borderId="71" xfId="0" quotePrefix="1" applyFont="1" applyBorder="1" applyAlignment="1">
      <alignment horizontal="center" vertical="center"/>
    </xf>
    <xf numFmtId="0" fontId="19" fillId="0" borderId="72" xfId="0" quotePrefix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13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3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4" xfId="0" applyFont="1" applyBorder="1">
      <alignment vertical="center"/>
    </xf>
    <xf numFmtId="0" fontId="16" fillId="0" borderId="46" xfId="0" applyFont="1" applyBorder="1">
      <alignment vertical="center"/>
    </xf>
    <xf numFmtId="0" fontId="4" fillId="0" borderId="19" xfId="0" applyFont="1" applyBorder="1" applyAlignment="1">
      <alignment horizontal="center" vertical="center"/>
    </xf>
    <xf numFmtId="0" fontId="6" fillId="0" borderId="21" xfId="0" applyFont="1" applyBorder="1">
      <alignment vertical="center"/>
    </xf>
    <xf numFmtId="0" fontId="16" fillId="0" borderId="30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30" xfId="0" applyFont="1" applyBorder="1">
      <alignment vertical="center"/>
    </xf>
    <xf numFmtId="0" fontId="16" fillId="0" borderId="3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6" fillId="0" borderId="34" xfId="0" applyFont="1" applyBorder="1">
      <alignment vertical="center"/>
    </xf>
    <xf numFmtId="0" fontId="6" fillId="0" borderId="2" xfId="0" applyFont="1" applyBorder="1">
      <alignment vertical="center"/>
    </xf>
    <xf numFmtId="0" fontId="12" fillId="0" borderId="43" xfId="0" applyFont="1" applyBorder="1">
      <alignment vertical="center"/>
    </xf>
    <xf numFmtId="0" fontId="12" fillId="0" borderId="45" xfId="0" applyFont="1" applyBorder="1">
      <alignment vertical="center"/>
    </xf>
    <xf numFmtId="0" fontId="12" fillId="0" borderId="44" xfId="0" applyFont="1" applyBorder="1">
      <alignment vertical="center"/>
    </xf>
    <xf numFmtId="0" fontId="12" fillId="0" borderId="46" xfId="0" applyFont="1" applyBorder="1">
      <alignment vertical="center"/>
    </xf>
    <xf numFmtId="0" fontId="12" fillId="0" borderId="30" xfId="0" applyFont="1" applyBorder="1">
      <alignment vertical="center"/>
    </xf>
    <xf numFmtId="0" fontId="12" fillId="0" borderId="31" xfId="0" applyFont="1" applyBorder="1">
      <alignment vertical="center"/>
    </xf>
    <xf numFmtId="0" fontId="4" fillId="0" borderId="38" xfId="0" applyFont="1" applyBorder="1" applyAlignment="1">
      <alignment horizontal="center" vertical="center"/>
    </xf>
    <xf numFmtId="0" fontId="6" fillId="0" borderId="42" xfId="0" applyFont="1" applyBorder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2" fillId="0" borderId="11" xfId="0" applyFont="1" applyBorder="1">
      <alignment vertical="center"/>
    </xf>
    <xf numFmtId="0" fontId="12" fillId="0" borderId="12" xfId="0" applyFont="1" applyBorder="1">
      <alignment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2" fillId="0" borderId="23" xfId="0" applyFont="1" applyBorder="1">
      <alignment vertical="center"/>
    </xf>
    <xf numFmtId="0" fontId="12" fillId="0" borderId="25" xfId="0" applyFont="1" applyBorder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9" fillId="0" borderId="52" xfId="0" applyFont="1" applyBorder="1" applyAlignment="1">
      <alignment horizontal="right" vertical="center"/>
    </xf>
    <xf numFmtId="0" fontId="19" fillId="0" borderId="9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1"/>
  <sheetViews>
    <sheetView view="pageBreakPreview" zoomScaleNormal="100" zoomScaleSheetLayoutView="100" workbookViewId="0">
      <selection activeCell="L267" sqref="L267"/>
    </sheetView>
  </sheetViews>
  <sheetFormatPr defaultColWidth="8.69921875" defaultRowHeight="14.4" x14ac:dyDescent="0.3"/>
  <cols>
    <col min="1" max="1" width="4.59765625" style="12" customWidth="1"/>
    <col min="2" max="2" width="13.19921875" style="15" customWidth="1"/>
    <col min="3" max="3" width="9" style="15" customWidth="1"/>
    <col min="4" max="4" width="17.69921875" style="16" customWidth="1"/>
    <col min="5" max="7" width="6.09765625" style="17" customWidth="1"/>
    <col min="8" max="8" width="6.09765625" style="15" customWidth="1"/>
    <col min="9" max="9" width="6.09765625" style="17" customWidth="1"/>
    <col min="10" max="10" width="6.09765625" style="15" customWidth="1"/>
    <col min="11" max="11" width="6.09765625" style="54" customWidth="1"/>
    <col min="12" max="12" width="8.69921875" style="1"/>
    <col min="13" max="16" width="8.69921875" style="1" customWidth="1"/>
    <col min="17" max="16384" width="8.69921875" style="1"/>
  </cols>
  <sheetData>
    <row r="1" spans="1:18" ht="20.399999999999999" customHeight="1" x14ac:dyDescent="0.3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8" ht="10.199999999999999" customHeight="1" x14ac:dyDescent="0.3">
      <c r="A2" s="2">
        <v>1</v>
      </c>
      <c r="B2" s="3" t="s">
        <v>1</v>
      </c>
      <c r="C2" s="4" t="s">
        <v>2</v>
      </c>
      <c r="D2" s="4" t="s">
        <v>3</v>
      </c>
      <c r="E2" s="25">
        <v>1</v>
      </c>
      <c r="F2" s="5">
        <v>2</v>
      </c>
      <c r="G2" s="6">
        <v>3</v>
      </c>
      <c r="H2" s="25" t="s">
        <v>4</v>
      </c>
      <c r="I2" s="5" t="s">
        <v>5</v>
      </c>
      <c r="J2" s="6" t="s">
        <v>6</v>
      </c>
      <c r="M2" s="36">
        <v>10</v>
      </c>
    </row>
    <row r="3" spans="1:18" ht="10.199999999999999" customHeight="1" x14ac:dyDescent="0.3">
      <c r="A3" s="157">
        <v>1</v>
      </c>
      <c r="B3" s="7" t="s">
        <v>7</v>
      </c>
      <c r="C3" s="159" t="s">
        <v>8</v>
      </c>
      <c r="D3" s="159" t="s">
        <v>9</v>
      </c>
      <c r="E3" s="176"/>
      <c r="F3" s="163" t="s">
        <v>419</v>
      </c>
      <c r="G3" s="155" t="s">
        <v>419</v>
      </c>
      <c r="H3" s="186" t="s">
        <v>454</v>
      </c>
      <c r="I3" s="153"/>
      <c r="J3" s="155">
        <v>1</v>
      </c>
      <c r="M3" s="36">
        <v>11</v>
      </c>
      <c r="N3" s="37" t="str">
        <f>IF(J3=1,B3,IF(J5=1,B5,IF(J7=1,B7,"")))</f>
        <v>長谷川 憂華</v>
      </c>
      <c r="O3" s="37" t="str">
        <f>IF(J3=1,C3,IF(J5=1,C5,IF(J7=1,C7,"")))</f>
        <v>京都</v>
      </c>
      <c r="P3" s="37" t="str">
        <f>IF(J3=1,D3,IF(J5=1,D5,IF(J7=1,D7,"")))</f>
        <v>ワタキューセイモア</v>
      </c>
      <c r="Q3" s="36"/>
      <c r="R3" s="36"/>
    </row>
    <row r="4" spans="1:18" ht="10.199999999999999" customHeight="1" x14ac:dyDescent="0.3">
      <c r="A4" s="168"/>
      <c r="B4" s="8" t="s">
        <v>10</v>
      </c>
      <c r="C4" s="169"/>
      <c r="D4" s="169"/>
      <c r="E4" s="177"/>
      <c r="F4" s="178"/>
      <c r="G4" s="167"/>
      <c r="H4" s="187"/>
      <c r="I4" s="175"/>
      <c r="J4" s="167"/>
      <c r="M4" s="36">
        <v>12</v>
      </c>
      <c r="N4" s="37" t="str">
        <f>IF(J3=1,B4,IF(J5=1,B6,IF(J7=1,B8,"")))</f>
        <v>池口　季将</v>
      </c>
      <c r="O4" s="37">
        <f>IF(J3=1,C4,IF(J5=1,C6,IF(J7=1,C8,"")))</f>
        <v>0</v>
      </c>
      <c r="P4" s="37">
        <f>IF(J3=1,D4,IF(J5=1,D6,IF(J7=1,D8,"")))</f>
        <v>0</v>
      </c>
      <c r="Q4" s="36"/>
      <c r="R4" s="36"/>
    </row>
    <row r="5" spans="1:18" ht="10.199999999999999" customHeight="1" x14ac:dyDescent="0.3">
      <c r="A5" s="157">
        <v>2</v>
      </c>
      <c r="B5" s="7" t="s">
        <v>11</v>
      </c>
      <c r="C5" s="159" t="s">
        <v>12</v>
      </c>
      <c r="D5" s="18" t="s">
        <v>13</v>
      </c>
      <c r="E5" s="161">
        <v>0</v>
      </c>
      <c r="F5" s="171"/>
      <c r="G5" s="155" t="s">
        <v>419</v>
      </c>
      <c r="H5" s="161" t="s">
        <v>455</v>
      </c>
      <c r="I5" s="153"/>
      <c r="J5" s="155">
        <v>2</v>
      </c>
      <c r="M5" s="36">
        <v>13</v>
      </c>
      <c r="N5" s="36"/>
      <c r="O5" s="36"/>
      <c r="P5" s="36"/>
      <c r="Q5" s="36"/>
      <c r="R5" s="36"/>
    </row>
    <row r="6" spans="1:18" ht="10.199999999999999" customHeight="1" x14ac:dyDescent="0.3">
      <c r="A6" s="168"/>
      <c r="B6" s="8" t="s">
        <v>14</v>
      </c>
      <c r="C6" s="169"/>
      <c r="D6" s="19" t="s">
        <v>15</v>
      </c>
      <c r="E6" s="170"/>
      <c r="F6" s="172"/>
      <c r="G6" s="167"/>
      <c r="H6" s="170"/>
      <c r="I6" s="175"/>
      <c r="J6" s="167"/>
      <c r="M6" s="36">
        <v>14</v>
      </c>
      <c r="N6" s="36"/>
      <c r="O6" s="36"/>
      <c r="P6" s="36"/>
      <c r="Q6" s="36"/>
      <c r="R6" s="36"/>
    </row>
    <row r="7" spans="1:18" ht="10.199999999999999" customHeight="1" x14ac:dyDescent="0.3">
      <c r="A7" s="157">
        <v>3</v>
      </c>
      <c r="B7" s="11" t="s">
        <v>16</v>
      </c>
      <c r="C7" s="12" t="s">
        <v>17</v>
      </c>
      <c r="D7" s="12" t="s">
        <v>18</v>
      </c>
      <c r="E7" s="161">
        <v>1</v>
      </c>
      <c r="F7" s="163">
        <v>3</v>
      </c>
      <c r="G7" s="182"/>
      <c r="H7" s="161" t="s">
        <v>456</v>
      </c>
      <c r="I7" s="153"/>
      <c r="J7" s="155">
        <v>3</v>
      </c>
      <c r="M7" s="36">
        <v>15</v>
      </c>
      <c r="N7" s="36"/>
      <c r="O7" s="36"/>
      <c r="P7" s="36"/>
      <c r="Q7" s="36"/>
      <c r="R7" s="36"/>
    </row>
    <row r="8" spans="1:18" ht="10.199999999999999" customHeight="1" x14ac:dyDescent="0.3">
      <c r="A8" s="158"/>
      <c r="B8" s="13" t="s">
        <v>19</v>
      </c>
      <c r="C8" s="14" t="s">
        <v>20</v>
      </c>
      <c r="D8" s="14" t="s">
        <v>21</v>
      </c>
      <c r="E8" s="162"/>
      <c r="F8" s="164"/>
      <c r="G8" s="183"/>
      <c r="H8" s="162"/>
      <c r="I8" s="154"/>
      <c r="J8" s="156"/>
      <c r="M8" s="36">
        <v>16</v>
      </c>
      <c r="N8" s="36"/>
      <c r="O8" s="36"/>
      <c r="P8" s="36"/>
      <c r="Q8" s="36"/>
      <c r="R8" s="36"/>
    </row>
    <row r="9" spans="1:18" ht="3.6" customHeight="1" x14ac:dyDescent="0.3">
      <c r="M9" s="36">
        <v>17</v>
      </c>
    </row>
    <row r="10" spans="1:18" ht="10.199999999999999" customHeight="1" x14ac:dyDescent="0.3">
      <c r="A10" s="2">
        <v>2</v>
      </c>
      <c r="B10" s="3" t="s">
        <v>1</v>
      </c>
      <c r="C10" s="4" t="s">
        <v>457</v>
      </c>
      <c r="D10" s="4" t="s">
        <v>3</v>
      </c>
      <c r="E10" s="25">
        <v>4</v>
      </c>
      <c r="F10" s="5">
        <v>5</v>
      </c>
      <c r="G10" s="6">
        <v>6</v>
      </c>
      <c r="H10" s="25" t="s">
        <v>4</v>
      </c>
      <c r="I10" s="5" t="s">
        <v>5</v>
      </c>
      <c r="J10" s="6" t="s">
        <v>6</v>
      </c>
      <c r="M10" s="36">
        <v>20</v>
      </c>
    </row>
    <row r="11" spans="1:18" ht="10.199999999999999" customHeight="1" x14ac:dyDescent="0.3">
      <c r="A11" s="157">
        <v>4</v>
      </c>
      <c r="B11" s="7" t="s">
        <v>22</v>
      </c>
      <c r="C11" s="18" t="s">
        <v>23</v>
      </c>
      <c r="D11" s="18" t="s">
        <v>24</v>
      </c>
      <c r="E11" s="176"/>
      <c r="F11" s="163">
        <v>0</v>
      </c>
      <c r="G11" s="155">
        <v>2</v>
      </c>
      <c r="H11" s="186" t="str">
        <f>COUNTIF(E11:G12,"④")&amp;"/"&amp;2</f>
        <v>0/2</v>
      </c>
      <c r="I11" s="153"/>
      <c r="J11" s="155">
        <v>3</v>
      </c>
      <c r="M11" s="36">
        <v>21</v>
      </c>
      <c r="N11" s="37" t="str">
        <f>IF(J11=1,B11,IF(J13=1,B13,IF(J15=1,B15,"")))</f>
        <v>田辺 なつき</v>
      </c>
      <c r="O11" s="37" t="str">
        <f>IF(J11=1,C11,IF(J13=1,C13,IF(J15=1,C15,"")))</f>
        <v>新潟</v>
      </c>
      <c r="P11" s="37" t="str">
        <f>IF(J11=1,D11,IF(J13=1,D13,IF(J15=1,D15,"")))</f>
        <v>ヨネックス新潟</v>
      </c>
    </row>
    <row r="12" spans="1:18" ht="10.199999999999999" customHeight="1" x14ac:dyDescent="0.3">
      <c r="A12" s="168"/>
      <c r="B12" s="8" t="s">
        <v>25</v>
      </c>
      <c r="C12" s="19" t="s">
        <v>26</v>
      </c>
      <c r="D12" s="19" t="s">
        <v>27</v>
      </c>
      <c r="E12" s="177"/>
      <c r="F12" s="178"/>
      <c r="G12" s="167"/>
      <c r="H12" s="187"/>
      <c r="I12" s="175"/>
      <c r="J12" s="167"/>
      <c r="M12" s="36">
        <v>22</v>
      </c>
      <c r="N12" s="37" t="str">
        <f>IF(J11=1,B12,IF(J13=1,B14,IF(J15=1,B16,"")))</f>
        <v>山根　稔平</v>
      </c>
      <c r="O12" s="37" t="str">
        <f>IF(J11=1,C12,IF(J13=1,C14,IF(J15=1,C16,"")))</f>
        <v>東京</v>
      </c>
      <c r="P12" s="37" t="str">
        <f>IF(J11=1,D12,IF(J13=1,D14,IF(J15=1,D16,"")))</f>
        <v>ヨネックス</v>
      </c>
    </row>
    <row r="13" spans="1:18" ht="10.199999999999999" customHeight="1" x14ac:dyDescent="0.3">
      <c r="A13" s="157">
        <v>5</v>
      </c>
      <c r="B13" s="11" t="s">
        <v>28</v>
      </c>
      <c r="C13" s="159" t="s">
        <v>29</v>
      </c>
      <c r="D13" s="12" t="s">
        <v>30</v>
      </c>
      <c r="E13" s="161" t="s">
        <v>419</v>
      </c>
      <c r="F13" s="171"/>
      <c r="G13" s="155">
        <v>2</v>
      </c>
      <c r="H13" s="161" t="str">
        <f t="shared" ref="H13" si="0">COUNTIF(E13:G14,"④")&amp;"/"&amp;2</f>
        <v>1/2</v>
      </c>
      <c r="I13" s="153"/>
      <c r="J13" s="155">
        <v>2</v>
      </c>
      <c r="M13" s="36">
        <v>23</v>
      </c>
    </row>
    <row r="14" spans="1:18" ht="10.199999999999999" customHeight="1" x14ac:dyDescent="0.3">
      <c r="A14" s="168"/>
      <c r="B14" s="8" t="s">
        <v>31</v>
      </c>
      <c r="C14" s="169"/>
      <c r="D14" s="19" t="s">
        <v>32</v>
      </c>
      <c r="E14" s="170"/>
      <c r="F14" s="172"/>
      <c r="G14" s="167"/>
      <c r="H14" s="170"/>
      <c r="I14" s="175"/>
      <c r="J14" s="167"/>
      <c r="M14" s="36">
        <v>24</v>
      </c>
    </row>
    <row r="15" spans="1:18" ht="10.199999999999999" customHeight="1" x14ac:dyDescent="0.3">
      <c r="A15" s="157">
        <v>6</v>
      </c>
      <c r="B15" s="11" t="s">
        <v>33</v>
      </c>
      <c r="C15" s="12" t="s">
        <v>34</v>
      </c>
      <c r="D15" s="12" t="s">
        <v>35</v>
      </c>
      <c r="E15" s="161" t="s">
        <v>419</v>
      </c>
      <c r="F15" s="163" t="s">
        <v>419</v>
      </c>
      <c r="G15" s="182"/>
      <c r="H15" s="161" t="str">
        <f t="shared" ref="H15" si="1">COUNTIF(E15:G16,"④")&amp;"/"&amp;2</f>
        <v>2/2</v>
      </c>
      <c r="I15" s="153"/>
      <c r="J15" s="155">
        <v>1</v>
      </c>
      <c r="M15" s="36">
        <v>25</v>
      </c>
    </row>
    <row r="16" spans="1:18" ht="10.199999999999999" customHeight="1" x14ac:dyDescent="0.3">
      <c r="A16" s="158"/>
      <c r="B16" s="13" t="s">
        <v>36</v>
      </c>
      <c r="C16" s="14" t="s">
        <v>37</v>
      </c>
      <c r="D16" s="14" t="s">
        <v>38</v>
      </c>
      <c r="E16" s="162"/>
      <c r="F16" s="164"/>
      <c r="G16" s="183"/>
      <c r="H16" s="162"/>
      <c r="I16" s="154"/>
      <c r="J16" s="156"/>
      <c r="M16" s="36">
        <v>26</v>
      </c>
    </row>
    <row r="17" spans="1:16" ht="3.6" customHeight="1" x14ac:dyDescent="0.3">
      <c r="B17" s="12"/>
      <c r="C17" s="12"/>
      <c r="D17" s="12"/>
      <c r="M17" s="36">
        <v>27</v>
      </c>
    </row>
    <row r="18" spans="1:16" ht="10.199999999999999" customHeight="1" x14ac:dyDescent="0.3">
      <c r="A18" s="2">
        <v>3</v>
      </c>
      <c r="B18" s="3" t="s">
        <v>1</v>
      </c>
      <c r="C18" s="4" t="s">
        <v>457</v>
      </c>
      <c r="D18" s="4" t="s">
        <v>3</v>
      </c>
      <c r="E18" s="25">
        <v>7</v>
      </c>
      <c r="F18" s="5">
        <v>8</v>
      </c>
      <c r="G18" s="6">
        <v>9</v>
      </c>
      <c r="H18" s="25" t="s">
        <v>4</v>
      </c>
      <c r="I18" s="5" t="s">
        <v>5</v>
      </c>
      <c r="J18" s="6" t="s">
        <v>6</v>
      </c>
      <c r="M18" s="36">
        <v>30</v>
      </c>
      <c r="N18" s="36" t="str">
        <f>IF(J18=1,B18,IF(J20=1,B20,IF(J22=1,B22,"")))</f>
        <v/>
      </c>
      <c r="O18" s="36" t="str">
        <f>IF(J18=1,C18,IF(J20=1,C20,IF(J22=1,C22,"")))</f>
        <v/>
      </c>
      <c r="P18" s="36" t="str">
        <f>IF(J18=1,D18,IF(J20=1,D20,IF(J22=1,D22,"")))</f>
        <v/>
      </c>
    </row>
    <row r="19" spans="1:16" ht="10.199999999999999" customHeight="1" x14ac:dyDescent="0.3">
      <c r="A19" s="157">
        <v>7</v>
      </c>
      <c r="B19" s="7" t="s">
        <v>39</v>
      </c>
      <c r="C19" s="18" t="s">
        <v>40</v>
      </c>
      <c r="D19" s="18" t="s">
        <v>41</v>
      </c>
      <c r="E19" s="176"/>
      <c r="F19" s="163">
        <v>3</v>
      </c>
      <c r="G19" s="155">
        <v>2</v>
      </c>
      <c r="H19" s="186" t="str">
        <f>COUNTIF(E19:G20,"④")&amp;"/"&amp;2</f>
        <v>0/2</v>
      </c>
      <c r="I19" s="153"/>
      <c r="J19" s="155">
        <v>3</v>
      </c>
      <c r="M19" s="36">
        <v>31</v>
      </c>
      <c r="N19" s="37" t="str">
        <f>IF(J19=1,B19,IF(J21=1,B21,IF(J23=1,B23,"")))</f>
        <v>長根　新太</v>
      </c>
      <c r="O19" s="37" t="str">
        <f>IF(J19=1,C19,IF(J21=1,C21,IF(J23=1,C23,"")))</f>
        <v>日本学連</v>
      </c>
      <c r="P19" s="37" t="str">
        <f>IF(J19=1,D19,IF(J21=1,D21,IF(J23=1,D23,"")))</f>
        <v>同志社大学</v>
      </c>
    </row>
    <row r="20" spans="1:16" ht="10.199999999999999" customHeight="1" x14ac:dyDescent="0.3">
      <c r="A20" s="168"/>
      <c r="B20" s="8" t="s">
        <v>42</v>
      </c>
      <c r="C20" s="19" t="s">
        <v>43</v>
      </c>
      <c r="D20" s="19" t="s">
        <v>44</v>
      </c>
      <c r="E20" s="177"/>
      <c r="F20" s="178"/>
      <c r="G20" s="167"/>
      <c r="H20" s="187"/>
      <c r="I20" s="175"/>
      <c r="J20" s="167"/>
      <c r="M20" s="36">
        <v>32</v>
      </c>
      <c r="N20" s="37" t="str">
        <f>IF(J19=1,B20,IF(J21=1,B22,IF(J23=1,B24,"")))</f>
        <v>椎名　萌花</v>
      </c>
      <c r="O20" s="37" t="str">
        <f>IF(J19=1,C20,IF(J21=1,C22,IF(J23=1,C24,"")))</f>
        <v>兵庫</v>
      </c>
      <c r="P20" s="37" t="str">
        <f>IF(J19=1,D20,IF(J21=1,D22,IF(J23=1,D24,"")))</f>
        <v>東芝姫路</v>
      </c>
    </row>
    <row r="21" spans="1:16" ht="10.199999999999999" customHeight="1" x14ac:dyDescent="0.3">
      <c r="A21" s="157">
        <v>8</v>
      </c>
      <c r="B21" s="11" t="s">
        <v>45</v>
      </c>
      <c r="C21" s="159" t="s">
        <v>46</v>
      </c>
      <c r="D21" s="179" t="s">
        <v>47</v>
      </c>
      <c r="E21" s="161" t="s">
        <v>419</v>
      </c>
      <c r="F21" s="171"/>
      <c r="G21" s="155">
        <v>3</v>
      </c>
      <c r="H21" s="161" t="str">
        <f t="shared" ref="H21" si="2">COUNTIF(E21:G22,"④")&amp;"/"&amp;2</f>
        <v>1/2</v>
      </c>
      <c r="I21" s="153"/>
      <c r="J21" s="155">
        <v>2</v>
      </c>
      <c r="M21" s="36">
        <v>33</v>
      </c>
    </row>
    <row r="22" spans="1:16" ht="10.199999999999999" customHeight="1" x14ac:dyDescent="0.3">
      <c r="A22" s="168"/>
      <c r="B22" s="8" t="s">
        <v>48</v>
      </c>
      <c r="C22" s="169"/>
      <c r="D22" s="181"/>
      <c r="E22" s="170"/>
      <c r="F22" s="172"/>
      <c r="G22" s="167"/>
      <c r="H22" s="170"/>
      <c r="I22" s="175"/>
      <c r="J22" s="167"/>
      <c r="M22" s="36">
        <v>34</v>
      </c>
    </row>
    <row r="23" spans="1:16" ht="10.199999999999999" customHeight="1" x14ac:dyDescent="0.3">
      <c r="A23" s="157">
        <v>9</v>
      </c>
      <c r="B23" s="11" t="s">
        <v>49</v>
      </c>
      <c r="C23" s="12" t="s">
        <v>20</v>
      </c>
      <c r="D23" s="12" t="s">
        <v>50</v>
      </c>
      <c r="E23" s="161" t="s">
        <v>419</v>
      </c>
      <c r="F23" s="163" t="s">
        <v>419</v>
      </c>
      <c r="G23" s="182"/>
      <c r="H23" s="161" t="str">
        <f t="shared" ref="H23" si="3">COUNTIF(E23:G24,"④")&amp;"/"&amp;2</f>
        <v>2/2</v>
      </c>
      <c r="I23" s="153"/>
      <c r="J23" s="155">
        <v>1</v>
      </c>
      <c r="M23" s="36">
        <v>35</v>
      </c>
    </row>
    <row r="24" spans="1:16" ht="10.199999999999999" customHeight="1" x14ac:dyDescent="0.3">
      <c r="A24" s="158"/>
      <c r="B24" s="13" t="s">
        <v>51</v>
      </c>
      <c r="C24" s="14" t="s">
        <v>52</v>
      </c>
      <c r="D24" s="14" t="s">
        <v>53</v>
      </c>
      <c r="E24" s="162"/>
      <c r="F24" s="164"/>
      <c r="G24" s="183"/>
      <c r="H24" s="162"/>
      <c r="I24" s="154"/>
      <c r="J24" s="156"/>
      <c r="M24" s="36">
        <v>36</v>
      </c>
    </row>
    <row r="25" spans="1:16" ht="3.6" customHeight="1" x14ac:dyDescent="0.3">
      <c r="M25" s="36">
        <v>37</v>
      </c>
    </row>
    <row r="26" spans="1:16" ht="10.199999999999999" customHeight="1" x14ac:dyDescent="0.3">
      <c r="A26" s="2">
        <v>4</v>
      </c>
      <c r="B26" s="3" t="s">
        <v>1</v>
      </c>
      <c r="C26" s="4" t="s">
        <v>457</v>
      </c>
      <c r="D26" s="4" t="s">
        <v>3</v>
      </c>
      <c r="E26" s="25">
        <v>10</v>
      </c>
      <c r="F26" s="5">
        <v>11</v>
      </c>
      <c r="G26" s="6">
        <v>12</v>
      </c>
      <c r="H26" s="25" t="s">
        <v>4</v>
      </c>
      <c r="I26" s="5" t="s">
        <v>5</v>
      </c>
      <c r="J26" s="6" t="s">
        <v>6</v>
      </c>
      <c r="M26" s="36">
        <v>40</v>
      </c>
    </row>
    <row r="27" spans="1:16" ht="10.199999999999999" customHeight="1" x14ac:dyDescent="0.3">
      <c r="A27" s="157">
        <v>10</v>
      </c>
      <c r="B27" s="7" t="s">
        <v>54</v>
      </c>
      <c r="C27" s="159" t="s">
        <v>55</v>
      </c>
      <c r="D27" s="18" t="s">
        <v>56</v>
      </c>
      <c r="E27" s="176"/>
      <c r="F27" s="163">
        <v>3</v>
      </c>
      <c r="G27" s="155">
        <v>0</v>
      </c>
      <c r="H27" s="186" t="str">
        <f>COUNTIF(E27:G28,"④")&amp;"/"&amp;2</f>
        <v>0/2</v>
      </c>
      <c r="I27" s="153"/>
      <c r="J27" s="155">
        <v>3</v>
      </c>
      <c r="M27" s="36">
        <v>41</v>
      </c>
      <c r="N27" s="37" t="str">
        <f>IF(J27=1,B27,IF(J29=1,B29,IF(J31=1,B31,"")))</f>
        <v>安達　　宣</v>
      </c>
      <c r="O27" s="37" t="str">
        <f>IF(J27=1,C27,IF(J29=1,C29,IF(J31=1,C31,"")))</f>
        <v>日本学連</v>
      </c>
      <c r="P27" s="37" t="str">
        <f>IF(J27=1,D27,IF(J29=1,D29,IF(J31=1,D31,"")))</f>
        <v>早稲田大学</v>
      </c>
    </row>
    <row r="28" spans="1:16" ht="10.199999999999999" customHeight="1" x14ac:dyDescent="0.3">
      <c r="A28" s="168"/>
      <c r="B28" s="8" t="s">
        <v>57</v>
      </c>
      <c r="C28" s="169"/>
      <c r="D28" s="19" t="s">
        <v>58</v>
      </c>
      <c r="E28" s="177"/>
      <c r="F28" s="178"/>
      <c r="G28" s="167"/>
      <c r="H28" s="187"/>
      <c r="I28" s="175"/>
      <c r="J28" s="167"/>
      <c r="M28" s="36">
        <v>42</v>
      </c>
      <c r="N28" s="37" t="str">
        <f>IF(J27=1,B28,IF(J29=1,B30,IF(J31=1,B32,"")))</f>
        <v>岩元　望美</v>
      </c>
      <c r="O28" s="37">
        <f>IF(J27=1,C28,IF(J29=1,C30,IF(J31=1,C32,"")))</f>
        <v>0</v>
      </c>
      <c r="P28" s="37" t="str">
        <f>IF(J27=1,D28,IF(J29=1,D30,IF(J31=1,D32,"")))</f>
        <v>神戸松蔭女子学院大学</v>
      </c>
    </row>
    <row r="29" spans="1:16" ht="10.199999999999999" customHeight="1" x14ac:dyDescent="0.3">
      <c r="A29" s="157">
        <v>11</v>
      </c>
      <c r="B29" s="7" t="s">
        <v>59</v>
      </c>
      <c r="C29" s="159" t="s">
        <v>29</v>
      </c>
      <c r="D29" s="18" t="s">
        <v>60</v>
      </c>
      <c r="E29" s="161" t="s">
        <v>419</v>
      </c>
      <c r="F29" s="171"/>
      <c r="G29" s="155" t="s">
        <v>419</v>
      </c>
      <c r="H29" s="161" t="str">
        <f t="shared" ref="H29" si="4">COUNTIF(E29:G30,"④")&amp;"/"&amp;2</f>
        <v>2/2</v>
      </c>
      <c r="I29" s="153"/>
      <c r="J29" s="155">
        <v>1</v>
      </c>
      <c r="M29" s="36">
        <v>43</v>
      </c>
    </row>
    <row r="30" spans="1:16" ht="10.199999999999999" customHeight="1" x14ac:dyDescent="0.3">
      <c r="A30" s="168"/>
      <c r="B30" s="8" t="s">
        <v>61</v>
      </c>
      <c r="C30" s="169"/>
      <c r="D30" s="19" t="s">
        <v>62</v>
      </c>
      <c r="E30" s="170"/>
      <c r="F30" s="172"/>
      <c r="G30" s="167"/>
      <c r="H30" s="170"/>
      <c r="I30" s="175"/>
      <c r="J30" s="167"/>
      <c r="M30" s="36">
        <v>44</v>
      </c>
    </row>
    <row r="31" spans="1:16" ht="10.199999999999999" customHeight="1" x14ac:dyDescent="0.3">
      <c r="A31" s="157">
        <v>12</v>
      </c>
      <c r="B31" s="11" t="s">
        <v>63</v>
      </c>
      <c r="C31" s="12" t="s">
        <v>64</v>
      </c>
      <c r="D31" s="12" t="s">
        <v>9</v>
      </c>
      <c r="E31" s="161" t="s">
        <v>419</v>
      </c>
      <c r="F31" s="163">
        <v>0</v>
      </c>
      <c r="G31" s="182"/>
      <c r="H31" s="161" t="str">
        <f t="shared" ref="H31" si="5">COUNTIF(E31:G32,"④")&amp;"/"&amp;2</f>
        <v>1/2</v>
      </c>
      <c r="I31" s="153"/>
      <c r="J31" s="155">
        <v>2</v>
      </c>
      <c r="M31" s="36">
        <v>45</v>
      </c>
    </row>
    <row r="32" spans="1:16" ht="10.199999999999999" customHeight="1" x14ac:dyDescent="0.3">
      <c r="A32" s="158"/>
      <c r="B32" s="13" t="s">
        <v>65</v>
      </c>
      <c r="C32" s="14" t="s">
        <v>66</v>
      </c>
      <c r="D32" s="14" t="s">
        <v>67</v>
      </c>
      <c r="E32" s="162"/>
      <c r="F32" s="164"/>
      <c r="G32" s="183"/>
      <c r="H32" s="162"/>
      <c r="I32" s="154"/>
      <c r="J32" s="156"/>
      <c r="M32" s="36">
        <v>46</v>
      </c>
    </row>
    <row r="33" spans="1:16" ht="3.6" customHeight="1" x14ac:dyDescent="0.3">
      <c r="B33" s="12"/>
      <c r="C33" s="12"/>
      <c r="D33" s="12"/>
      <c r="M33" s="36">
        <v>47</v>
      </c>
    </row>
    <row r="34" spans="1:16" ht="10.199999999999999" customHeight="1" x14ac:dyDescent="0.3">
      <c r="A34" s="2">
        <v>5</v>
      </c>
      <c r="B34" s="3" t="s">
        <v>1</v>
      </c>
      <c r="C34" s="4" t="s">
        <v>457</v>
      </c>
      <c r="D34" s="4" t="s">
        <v>3</v>
      </c>
      <c r="E34" s="25">
        <v>13</v>
      </c>
      <c r="F34" s="5">
        <v>14</v>
      </c>
      <c r="G34" s="6">
        <v>15</v>
      </c>
      <c r="H34" s="25" t="s">
        <v>4</v>
      </c>
      <c r="I34" s="5" t="s">
        <v>5</v>
      </c>
      <c r="J34" s="6" t="s">
        <v>6</v>
      </c>
      <c r="M34" s="36">
        <v>50</v>
      </c>
      <c r="N34" s="36" t="str">
        <f>IF(J34=1,B34,IF(J36=1,B36,IF(J38=1,B38,"")))</f>
        <v/>
      </c>
      <c r="O34" s="36" t="str">
        <f>IF(J34=1,C34,IF(J36=1,C36,IF(J38=1,C38,"")))</f>
        <v/>
      </c>
      <c r="P34" s="36" t="str">
        <f>IF(J34=1,D34,IF(J36=1,D36,IF(J38=1,D38,"")))</f>
        <v/>
      </c>
    </row>
    <row r="35" spans="1:16" ht="10.199999999999999" customHeight="1" x14ac:dyDescent="0.3">
      <c r="A35" s="157">
        <v>13</v>
      </c>
      <c r="B35" s="7" t="s">
        <v>68</v>
      </c>
      <c r="C35" s="18" t="s">
        <v>17</v>
      </c>
      <c r="D35" s="18" t="s">
        <v>69</v>
      </c>
      <c r="E35" s="176"/>
      <c r="F35" s="163" t="s">
        <v>419</v>
      </c>
      <c r="G35" s="155" t="s">
        <v>419</v>
      </c>
      <c r="H35" s="186" t="str">
        <f>COUNTIF(E35:G36,"④")&amp;"/"&amp;2</f>
        <v>2/2</v>
      </c>
      <c r="I35" s="153"/>
      <c r="J35" s="155">
        <v>1</v>
      </c>
      <c r="M35" s="36">
        <v>51</v>
      </c>
      <c r="N35" s="37" t="str">
        <f>IF(J35=1,B35,IF(J37=1,B37,IF(J39=1,B39,"")))</f>
        <v>内田　理久</v>
      </c>
      <c r="O35" s="37" t="str">
        <f>IF(J35=1,C35,IF(J37=1,C37,IF(J39=1,C39,"")))</f>
        <v>広島</v>
      </c>
      <c r="P35" s="37" t="str">
        <f>IF(J35=1,D35,IF(J37=1,D37,IF(J39=1,D39,"")))</f>
        <v>NTT西日本</v>
      </c>
    </row>
    <row r="36" spans="1:16" ht="10.199999999999999" customHeight="1" x14ac:dyDescent="0.3">
      <c r="A36" s="168"/>
      <c r="B36" s="8" t="s">
        <v>70</v>
      </c>
      <c r="C36" s="19" t="s">
        <v>37</v>
      </c>
      <c r="D36" s="19" t="s">
        <v>58</v>
      </c>
      <c r="E36" s="177"/>
      <c r="F36" s="178"/>
      <c r="G36" s="167"/>
      <c r="H36" s="187"/>
      <c r="I36" s="175"/>
      <c r="J36" s="167"/>
      <c r="M36" s="36">
        <v>52</v>
      </c>
      <c r="N36" s="37" t="str">
        <f>IF(J35=1,B36,IF(J37=1,B38,IF(J39=1,B40,"")))</f>
        <v>上野　小町</v>
      </c>
      <c r="O36" s="37" t="str">
        <f>IF(J35=1,C36,IF(J37=1,C38,IF(J39=1,C40,"")))</f>
        <v>東京</v>
      </c>
      <c r="P36" s="37" t="str">
        <f>IF(J35=1,D36,IF(J37=1,D38,IF(J39=1,D40,"")))</f>
        <v>ナガセケンコー</v>
      </c>
    </row>
    <row r="37" spans="1:16" ht="10.199999999999999" customHeight="1" x14ac:dyDescent="0.3">
      <c r="A37" s="157">
        <v>14</v>
      </c>
      <c r="B37" s="7" t="s">
        <v>412</v>
      </c>
      <c r="C37" s="159" t="s">
        <v>12</v>
      </c>
      <c r="D37" s="18" t="s">
        <v>413</v>
      </c>
      <c r="E37" s="161">
        <v>0</v>
      </c>
      <c r="F37" s="171"/>
      <c r="G37" s="155">
        <v>1</v>
      </c>
      <c r="H37" s="161" t="str">
        <f t="shared" ref="H37" si="6">COUNTIF(E37:G38,"④")&amp;"/"&amp;2</f>
        <v>0/2</v>
      </c>
      <c r="I37" s="153"/>
      <c r="J37" s="155">
        <v>3</v>
      </c>
      <c r="M37" s="36">
        <v>53</v>
      </c>
    </row>
    <row r="38" spans="1:16" ht="10.199999999999999" customHeight="1" x14ac:dyDescent="0.3">
      <c r="A38" s="168"/>
      <c r="B38" s="8" t="s">
        <v>71</v>
      </c>
      <c r="C38" s="169"/>
      <c r="D38" s="19" t="s">
        <v>72</v>
      </c>
      <c r="E38" s="170"/>
      <c r="F38" s="172"/>
      <c r="G38" s="167"/>
      <c r="H38" s="170"/>
      <c r="I38" s="175"/>
      <c r="J38" s="167"/>
      <c r="M38" s="36">
        <v>54</v>
      </c>
    </row>
    <row r="39" spans="1:16" ht="10.199999999999999" customHeight="1" x14ac:dyDescent="0.3">
      <c r="A39" s="157">
        <v>15</v>
      </c>
      <c r="B39" s="11" t="s">
        <v>359</v>
      </c>
      <c r="C39" s="159" t="s">
        <v>73</v>
      </c>
      <c r="D39" s="12" t="s">
        <v>74</v>
      </c>
      <c r="E39" s="161">
        <v>1</v>
      </c>
      <c r="F39" s="163" t="s">
        <v>419</v>
      </c>
      <c r="G39" s="182"/>
      <c r="H39" s="161" t="str">
        <f t="shared" ref="H39" si="7">COUNTIF(E39:G40,"④")&amp;"/"&amp;2</f>
        <v>1/2</v>
      </c>
      <c r="I39" s="153"/>
      <c r="J39" s="155">
        <v>2</v>
      </c>
      <c r="M39" s="36">
        <v>55</v>
      </c>
    </row>
    <row r="40" spans="1:16" ht="10.199999999999999" customHeight="1" x14ac:dyDescent="0.3">
      <c r="A40" s="158"/>
      <c r="B40" s="13" t="s">
        <v>75</v>
      </c>
      <c r="C40" s="160"/>
      <c r="D40" s="14" t="s">
        <v>76</v>
      </c>
      <c r="E40" s="162"/>
      <c r="F40" s="164"/>
      <c r="G40" s="183"/>
      <c r="H40" s="162"/>
      <c r="I40" s="154"/>
      <c r="J40" s="156"/>
      <c r="M40" s="36">
        <v>56</v>
      </c>
    </row>
    <row r="41" spans="1:16" ht="3.6" customHeight="1" x14ac:dyDescent="0.3">
      <c r="B41" s="12"/>
      <c r="C41" s="12"/>
      <c r="D41" s="12"/>
      <c r="M41" s="36">
        <v>57</v>
      </c>
    </row>
    <row r="42" spans="1:16" ht="10.199999999999999" customHeight="1" x14ac:dyDescent="0.3">
      <c r="A42" s="2">
        <v>6</v>
      </c>
      <c r="B42" s="3" t="s">
        <v>1</v>
      </c>
      <c r="C42" s="4" t="s">
        <v>457</v>
      </c>
      <c r="D42" s="4" t="s">
        <v>3</v>
      </c>
      <c r="E42" s="25">
        <v>16</v>
      </c>
      <c r="F42" s="5">
        <v>17</v>
      </c>
      <c r="G42" s="6">
        <v>18</v>
      </c>
      <c r="H42" s="25" t="s">
        <v>4</v>
      </c>
      <c r="I42" s="5" t="s">
        <v>5</v>
      </c>
      <c r="J42" s="6" t="s">
        <v>6</v>
      </c>
      <c r="M42" s="36">
        <v>60</v>
      </c>
    </row>
    <row r="43" spans="1:16" ht="10.199999999999999" customHeight="1" x14ac:dyDescent="0.3">
      <c r="A43" s="157">
        <v>16</v>
      </c>
      <c r="B43" s="7" t="s">
        <v>77</v>
      </c>
      <c r="C43" s="18" t="s">
        <v>20</v>
      </c>
      <c r="D43" s="9" t="s">
        <v>78</v>
      </c>
      <c r="E43" s="176"/>
      <c r="F43" s="163" t="s">
        <v>419</v>
      </c>
      <c r="G43" s="155" t="s">
        <v>419</v>
      </c>
      <c r="H43" s="186" t="str">
        <f>COUNTIF(E43:G44,"④")&amp;"/"&amp;2</f>
        <v>2/2</v>
      </c>
      <c r="I43" s="153"/>
      <c r="J43" s="155">
        <v>1</v>
      </c>
      <c r="M43" s="36">
        <v>61</v>
      </c>
      <c r="N43" s="37" t="str">
        <f>IF(J43=1,B43,IF(J45=1,B45,IF(J47=1,B47,"")))</f>
        <v>菊山　太陽</v>
      </c>
      <c r="O43" s="37" t="str">
        <f>IF(J43=1,C43,IF(J45=1,C45,IF(J47=1,C47,"")))</f>
        <v>日本学連</v>
      </c>
      <c r="P43" s="37" t="str">
        <f>IF(J43=1,D43,IF(J45=1,D45,IF(J47=1,D47,"")))</f>
        <v>法政大学</v>
      </c>
    </row>
    <row r="44" spans="1:16" ht="10.199999999999999" customHeight="1" x14ac:dyDescent="0.3">
      <c r="A44" s="168"/>
      <c r="B44" s="8" t="s">
        <v>79</v>
      </c>
      <c r="C44" s="19" t="s">
        <v>17</v>
      </c>
      <c r="D44" s="10" t="s">
        <v>80</v>
      </c>
      <c r="E44" s="177"/>
      <c r="F44" s="178"/>
      <c r="G44" s="167"/>
      <c r="H44" s="187"/>
      <c r="I44" s="175"/>
      <c r="J44" s="167"/>
      <c r="M44" s="36">
        <v>62</v>
      </c>
      <c r="N44" s="37" t="str">
        <f>IF(J43=1,B44,IF(J45=1,B46,IF(J47=1,B48,"")))</f>
        <v>岩倉　彩佳</v>
      </c>
      <c r="O44" s="37" t="str">
        <f>IF(J43=1,C44,IF(J45=1,C46,IF(J47=1,C48,"")))</f>
        <v>広島</v>
      </c>
      <c r="P44" s="37" t="str">
        <f>IF(J43=1,D44,IF(J45=1,D46,IF(J47=1,D48,"")))</f>
        <v>どんぐり北広島</v>
      </c>
    </row>
    <row r="45" spans="1:16" ht="10.199999999999999" customHeight="1" x14ac:dyDescent="0.3">
      <c r="A45" s="157">
        <v>17</v>
      </c>
      <c r="B45" s="7" t="s">
        <v>81</v>
      </c>
      <c r="C45" s="159" t="s">
        <v>29</v>
      </c>
      <c r="D45" s="179" t="s">
        <v>30</v>
      </c>
      <c r="E45" s="161">
        <v>1</v>
      </c>
      <c r="F45" s="171"/>
      <c r="G45" s="155" t="s">
        <v>419</v>
      </c>
      <c r="H45" s="161" t="str">
        <f t="shared" ref="H45" si="8">COUNTIF(E45:G46,"④")&amp;"/"&amp;2</f>
        <v>1/2</v>
      </c>
      <c r="I45" s="153"/>
      <c r="J45" s="155">
        <v>2</v>
      </c>
      <c r="M45" s="36">
        <v>63</v>
      </c>
    </row>
    <row r="46" spans="1:16" ht="10.199999999999999" customHeight="1" x14ac:dyDescent="0.3">
      <c r="A46" s="168"/>
      <c r="B46" s="8" t="s">
        <v>82</v>
      </c>
      <c r="C46" s="169"/>
      <c r="D46" s="181"/>
      <c r="E46" s="170"/>
      <c r="F46" s="172"/>
      <c r="G46" s="167"/>
      <c r="H46" s="170"/>
      <c r="I46" s="175"/>
      <c r="J46" s="167"/>
      <c r="M46" s="36">
        <v>64</v>
      </c>
    </row>
    <row r="47" spans="1:16" ht="10.199999999999999" customHeight="1" x14ac:dyDescent="0.3">
      <c r="A47" s="157">
        <v>18</v>
      </c>
      <c r="B47" s="11" t="s">
        <v>83</v>
      </c>
      <c r="C47" s="12" t="s">
        <v>84</v>
      </c>
      <c r="D47" s="12" t="s">
        <v>85</v>
      </c>
      <c r="E47" s="161">
        <v>0</v>
      </c>
      <c r="F47" s="163">
        <v>3</v>
      </c>
      <c r="G47" s="182"/>
      <c r="H47" s="161" t="str">
        <f t="shared" ref="H47" si="9">COUNTIF(E47:G48,"④")&amp;"/"&amp;2</f>
        <v>0/2</v>
      </c>
      <c r="I47" s="153"/>
      <c r="J47" s="155">
        <v>3</v>
      </c>
      <c r="M47" s="36">
        <v>65</v>
      </c>
    </row>
    <row r="48" spans="1:16" ht="10.199999999999999" customHeight="1" x14ac:dyDescent="0.3">
      <c r="A48" s="158"/>
      <c r="B48" s="13" t="s">
        <v>86</v>
      </c>
      <c r="C48" s="14" t="s">
        <v>87</v>
      </c>
      <c r="D48" s="14" t="s">
        <v>88</v>
      </c>
      <c r="E48" s="162"/>
      <c r="F48" s="164"/>
      <c r="G48" s="183"/>
      <c r="H48" s="162"/>
      <c r="I48" s="154"/>
      <c r="J48" s="156"/>
      <c r="M48" s="36">
        <v>66</v>
      </c>
    </row>
    <row r="49" spans="1:16" ht="3.6" customHeight="1" x14ac:dyDescent="0.3">
      <c r="B49" s="12"/>
      <c r="C49" s="12"/>
      <c r="D49" s="12"/>
      <c r="M49" s="36">
        <v>67</v>
      </c>
    </row>
    <row r="50" spans="1:16" ht="10.199999999999999" customHeight="1" x14ac:dyDescent="0.3">
      <c r="A50" s="2">
        <v>7</v>
      </c>
      <c r="B50" s="3" t="s">
        <v>1</v>
      </c>
      <c r="C50" s="4" t="s">
        <v>457</v>
      </c>
      <c r="D50" s="4" t="s">
        <v>3</v>
      </c>
      <c r="E50" s="25">
        <v>19</v>
      </c>
      <c r="F50" s="5">
        <v>20</v>
      </c>
      <c r="G50" s="6">
        <v>21</v>
      </c>
      <c r="H50" s="25" t="s">
        <v>4</v>
      </c>
      <c r="I50" s="5" t="s">
        <v>5</v>
      </c>
      <c r="J50" s="6" t="s">
        <v>6</v>
      </c>
      <c r="M50" s="36">
        <v>70</v>
      </c>
    </row>
    <row r="51" spans="1:16" ht="10.199999999999999" customHeight="1" x14ac:dyDescent="0.3">
      <c r="A51" s="157">
        <v>19</v>
      </c>
      <c r="B51" s="7" t="s">
        <v>89</v>
      </c>
      <c r="C51" s="159" t="s">
        <v>8</v>
      </c>
      <c r="D51" s="179" t="s">
        <v>9</v>
      </c>
      <c r="E51" s="176"/>
      <c r="F51" s="163" t="s">
        <v>419</v>
      </c>
      <c r="G51" s="155" t="s">
        <v>419</v>
      </c>
      <c r="H51" s="186" t="str">
        <f>COUNTIF(E51:G52,"④")&amp;"/"&amp;2</f>
        <v>2/2</v>
      </c>
      <c r="I51" s="153"/>
      <c r="J51" s="155">
        <v>1</v>
      </c>
      <c r="M51" s="36">
        <v>71</v>
      </c>
      <c r="N51" s="37" t="str">
        <f>IF(J51=1,B51,IF(J53=1,B53,IF(J55=1,B55,"")))</f>
        <v>福田　麗優</v>
      </c>
      <c r="O51" s="37" t="str">
        <f>IF(J51=1,C51,IF(J53=1,C53,IF(J55=1,C55,"")))</f>
        <v>京都</v>
      </c>
      <c r="P51" s="37" t="str">
        <f>IF(J51=1,D51,IF(J53=1,D53,IF(J55=1,D55,"")))</f>
        <v>ワタキューセイモア</v>
      </c>
    </row>
    <row r="52" spans="1:16" ht="10.199999999999999" customHeight="1" x14ac:dyDescent="0.3">
      <c r="A52" s="168"/>
      <c r="B52" s="8" t="s">
        <v>90</v>
      </c>
      <c r="C52" s="169"/>
      <c r="D52" s="181"/>
      <c r="E52" s="177"/>
      <c r="F52" s="178"/>
      <c r="G52" s="167"/>
      <c r="H52" s="187"/>
      <c r="I52" s="175"/>
      <c r="J52" s="167"/>
      <c r="M52" s="36">
        <v>72</v>
      </c>
      <c r="N52" s="37" t="str">
        <f>IF(J51=1,B52,IF(J53=1,B54,IF(J55=1,B56,"")))</f>
        <v>山本　貴大</v>
      </c>
      <c r="O52" s="37">
        <f>IF(J51=1,C52,IF(J53=1,C54,IF(J55=1,C56,"")))</f>
        <v>0</v>
      </c>
      <c r="P52" s="37">
        <f>IF(J51=1,D52,IF(J53=1,D54,IF(J55=1,D56,"")))</f>
        <v>0</v>
      </c>
    </row>
    <row r="53" spans="1:16" ht="10.199999999999999" customHeight="1" x14ac:dyDescent="0.3">
      <c r="A53" s="157">
        <v>20</v>
      </c>
      <c r="B53" s="11" t="s">
        <v>91</v>
      </c>
      <c r="C53" s="159" t="s">
        <v>17</v>
      </c>
      <c r="D53" s="12" t="s">
        <v>92</v>
      </c>
      <c r="E53" s="161" t="s">
        <v>420</v>
      </c>
      <c r="F53" s="171"/>
      <c r="G53" s="155" t="s">
        <v>420</v>
      </c>
      <c r="H53" s="161" t="str">
        <f t="shared" ref="H53" si="10">COUNTIF(E53:G54,"④")&amp;"/"&amp;2</f>
        <v>0/2</v>
      </c>
      <c r="I53" s="153"/>
      <c r="J53" s="155">
        <v>3</v>
      </c>
      <c r="M53" s="36">
        <v>73</v>
      </c>
    </row>
    <row r="54" spans="1:16" ht="10.199999999999999" customHeight="1" x14ac:dyDescent="0.3">
      <c r="A54" s="168"/>
      <c r="B54" s="8" t="s">
        <v>93</v>
      </c>
      <c r="C54" s="169"/>
      <c r="D54" s="19" t="s">
        <v>94</v>
      </c>
      <c r="E54" s="170"/>
      <c r="F54" s="172"/>
      <c r="G54" s="167"/>
      <c r="H54" s="170"/>
      <c r="I54" s="175"/>
      <c r="J54" s="167"/>
      <c r="M54" s="36">
        <v>74</v>
      </c>
    </row>
    <row r="55" spans="1:16" ht="10.199999999999999" customHeight="1" x14ac:dyDescent="0.3">
      <c r="A55" s="157">
        <v>21</v>
      </c>
      <c r="B55" s="11" t="s">
        <v>95</v>
      </c>
      <c r="C55" s="159" t="s">
        <v>12</v>
      </c>
      <c r="D55" s="179" t="s">
        <v>96</v>
      </c>
      <c r="E55" s="161">
        <v>0</v>
      </c>
      <c r="F55" s="163" t="s">
        <v>419</v>
      </c>
      <c r="G55" s="182"/>
      <c r="H55" s="161" t="str">
        <f t="shared" ref="H55" si="11">COUNTIF(E55:G56,"④")&amp;"/"&amp;2</f>
        <v>1/2</v>
      </c>
      <c r="I55" s="153"/>
      <c r="J55" s="155">
        <v>2</v>
      </c>
      <c r="M55" s="36">
        <v>75</v>
      </c>
    </row>
    <row r="56" spans="1:16" ht="10.199999999999999" customHeight="1" x14ac:dyDescent="0.3">
      <c r="A56" s="158"/>
      <c r="B56" s="13" t="s">
        <v>97</v>
      </c>
      <c r="C56" s="160"/>
      <c r="D56" s="180"/>
      <c r="E56" s="162"/>
      <c r="F56" s="164"/>
      <c r="G56" s="183"/>
      <c r="H56" s="162"/>
      <c r="I56" s="154"/>
      <c r="J56" s="156"/>
      <c r="M56" s="36">
        <v>76</v>
      </c>
    </row>
    <row r="57" spans="1:16" ht="3.6" customHeight="1" x14ac:dyDescent="0.3">
      <c r="B57" s="12"/>
      <c r="C57" s="12"/>
      <c r="D57" s="12"/>
      <c r="M57" s="36">
        <v>77</v>
      </c>
    </row>
    <row r="58" spans="1:16" ht="10.199999999999999" customHeight="1" x14ac:dyDescent="0.3">
      <c r="A58" s="25">
        <v>8</v>
      </c>
      <c r="B58" s="4" t="s">
        <v>1</v>
      </c>
      <c r="C58" s="4" t="s">
        <v>457</v>
      </c>
      <c r="D58" s="4" t="s">
        <v>3</v>
      </c>
      <c r="E58" s="25">
        <v>22</v>
      </c>
      <c r="F58" s="5">
        <v>23</v>
      </c>
      <c r="G58" s="6">
        <v>24</v>
      </c>
      <c r="H58" s="25" t="s">
        <v>4</v>
      </c>
      <c r="I58" s="5" t="s">
        <v>5</v>
      </c>
      <c r="J58" s="6" t="s">
        <v>6</v>
      </c>
      <c r="M58" s="36">
        <v>80</v>
      </c>
    </row>
    <row r="59" spans="1:16" ht="10.199999999999999" customHeight="1" x14ac:dyDescent="0.3">
      <c r="A59" s="157">
        <v>22</v>
      </c>
      <c r="B59" s="7" t="s">
        <v>98</v>
      </c>
      <c r="C59" s="159" t="s">
        <v>55</v>
      </c>
      <c r="D59" s="179" t="s">
        <v>38</v>
      </c>
      <c r="E59" s="176"/>
      <c r="F59" s="163" t="s">
        <v>419</v>
      </c>
      <c r="G59" s="155" t="s">
        <v>419</v>
      </c>
      <c r="H59" s="186" t="str">
        <f>COUNTIF(E59:G60,"④")&amp;"/"&amp;2</f>
        <v>2/2</v>
      </c>
      <c r="I59" s="153"/>
      <c r="J59" s="155">
        <v>1</v>
      </c>
      <c r="M59" s="36">
        <v>81</v>
      </c>
      <c r="N59" s="37" t="str">
        <f>IF(J59=1,B59,IF(J61=1,B61,IF(J63=1,B63,"")))</f>
        <v>榊原　耕平</v>
      </c>
      <c r="O59" s="37" t="str">
        <f>IF(J59=1,C59,IF(J61=1,C61,IF(J63=1,C63,"")))</f>
        <v>東京</v>
      </c>
      <c r="P59" s="37" t="str">
        <f>IF(J59=1,D59,IF(J61=1,D61,IF(J63=1,D63,"")))</f>
        <v>ヨネックス</v>
      </c>
    </row>
    <row r="60" spans="1:16" ht="10.199999999999999" customHeight="1" x14ac:dyDescent="0.3">
      <c r="A60" s="168"/>
      <c r="B60" s="8" t="s">
        <v>99</v>
      </c>
      <c r="C60" s="169"/>
      <c r="D60" s="181"/>
      <c r="E60" s="177"/>
      <c r="F60" s="178"/>
      <c r="G60" s="167"/>
      <c r="H60" s="187"/>
      <c r="I60" s="175"/>
      <c r="J60" s="167"/>
      <c r="M60" s="36">
        <v>82</v>
      </c>
      <c r="N60" s="37" t="str">
        <f>IF(J59=1,B60,IF(J61=1,B62,IF(J63=1,B64,"")))</f>
        <v>大友　紅実</v>
      </c>
      <c r="O60" s="37">
        <f>IF(J59=1,C60,IF(J61=1,C62,IF(J63=1,C64,"")))</f>
        <v>0</v>
      </c>
      <c r="P60" s="37">
        <f>IF(J59=1,D60,IF(J61=1,D62,IF(J63=1,D64,"")))</f>
        <v>0</v>
      </c>
    </row>
    <row r="61" spans="1:16" ht="10.199999999999999" customHeight="1" x14ac:dyDescent="0.3">
      <c r="A61" s="157">
        <v>23</v>
      </c>
      <c r="B61" s="7" t="s">
        <v>100</v>
      </c>
      <c r="C61" s="12" t="s">
        <v>8</v>
      </c>
      <c r="D61" s="12" t="s">
        <v>101</v>
      </c>
      <c r="E61" s="161">
        <v>3</v>
      </c>
      <c r="F61" s="171"/>
      <c r="G61" s="155">
        <v>0</v>
      </c>
      <c r="H61" s="161" t="str">
        <f t="shared" ref="H61" si="12">COUNTIF(E61:G62,"④")&amp;"/"&amp;2</f>
        <v>0/2</v>
      </c>
      <c r="I61" s="153"/>
      <c r="J61" s="155">
        <v>3</v>
      </c>
      <c r="M61" s="36">
        <v>83</v>
      </c>
    </row>
    <row r="62" spans="1:16" ht="10.199999999999999" customHeight="1" x14ac:dyDescent="0.3">
      <c r="A62" s="168"/>
      <c r="B62" s="11" t="s">
        <v>102</v>
      </c>
      <c r="C62" s="12" t="s">
        <v>20</v>
      </c>
      <c r="D62" s="12" t="s">
        <v>103</v>
      </c>
      <c r="E62" s="170"/>
      <c r="F62" s="172"/>
      <c r="G62" s="167"/>
      <c r="H62" s="170"/>
      <c r="I62" s="175"/>
      <c r="J62" s="167"/>
      <c r="M62" s="36">
        <v>84</v>
      </c>
    </row>
    <row r="63" spans="1:16" ht="10.199999999999999" customHeight="1" x14ac:dyDescent="0.3">
      <c r="A63" s="157">
        <v>24</v>
      </c>
      <c r="B63" s="7" t="s">
        <v>104</v>
      </c>
      <c r="C63" s="159" t="s">
        <v>105</v>
      </c>
      <c r="D63" s="18" t="s">
        <v>106</v>
      </c>
      <c r="E63" s="161">
        <v>3</v>
      </c>
      <c r="F63" s="163" t="s">
        <v>419</v>
      </c>
      <c r="G63" s="182"/>
      <c r="H63" s="161" t="str">
        <f t="shared" ref="H63" si="13">COUNTIF(E63:G64,"④")&amp;"/"&amp;2</f>
        <v>1/2</v>
      </c>
      <c r="I63" s="153"/>
      <c r="J63" s="155">
        <v>2</v>
      </c>
      <c r="M63" s="36">
        <v>85</v>
      </c>
    </row>
    <row r="64" spans="1:16" ht="10.199999999999999" customHeight="1" x14ac:dyDescent="0.3">
      <c r="A64" s="158"/>
      <c r="B64" s="13" t="s">
        <v>107</v>
      </c>
      <c r="C64" s="160"/>
      <c r="D64" s="14" t="s">
        <v>108</v>
      </c>
      <c r="E64" s="162"/>
      <c r="F64" s="164"/>
      <c r="G64" s="183"/>
      <c r="H64" s="162"/>
      <c r="I64" s="154"/>
      <c r="J64" s="156"/>
      <c r="M64" s="36">
        <v>86</v>
      </c>
    </row>
    <row r="65" spans="1:16" ht="3.6" customHeight="1" x14ac:dyDescent="0.3">
      <c r="B65" s="12"/>
      <c r="C65" s="27"/>
      <c r="D65" s="12"/>
      <c r="M65" s="36">
        <v>87</v>
      </c>
    </row>
    <row r="66" spans="1:16" ht="10.199999999999999" customHeight="1" x14ac:dyDescent="0.3">
      <c r="A66" s="2">
        <v>9</v>
      </c>
      <c r="B66" s="3" t="s">
        <v>1</v>
      </c>
      <c r="C66" s="4" t="s">
        <v>457</v>
      </c>
      <c r="D66" s="4" t="s">
        <v>3</v>
      </c>
      <c r="E66" s="25">
        <v>25</v>
      </c>
      <c r="F66" s="5">
        <v>26</v>
      </c>
      <c r="G66" s="6">
        <v>27</v>
      </c>
      <c r="H66" s="25" t="s">
        <v>4</v>
      </c>
      <c r="I66" s="5" t="s">
        <v>5</v>
      </c>
      <c r="J66" s="6" t="s">
        <v>6</v>
      </c>
      <c r="M66" s="36">
        <v>90</v>
      </c>
    </row>
    <row r="67" spans="1:16" ht="10.199999999999999" customHeight="1" x14ac:dyDescent="0.3">
      <c r="A67" s="157">
        <v>25</v>
      </c>
      <c r="B67" s="7" t="s">
        <v>109</v>
      </c>
      <c r="C67" s="18" t="s">
        <v>55</v>
      </c>
      <c r="D67" s="18" t="s">
        <v>110</v>
      </c>
      <c r="E67" s="176"/>
      <c r="F67" s="163" t="s">
        <v>419</v>
      </c>
      <c r="G67" s="155" t="s">
        <v>419</v>
      </c>
      <c r="H67" s="186" t="str">
        <f>COUNTIF(E67:G68,"④")&amp;"/"&amp;2</f>
        <v>2/2</v>
      </c>
      <c r="I67" s="153"/>
      <c r="J67" s="155">
        <v>1</v>
      </c>
      <c r="M67" s="36">
        <v>91</v>
      </c>
      <c r="N67" s="37" t="str">
        <f>IF(J67=1,B67,IF(J69=1,B69,IF(J71=1,B71,"")))</f>
        <v>船水　颯人</v>
      </c>
      <c r="O67" s="37" t="str">
        <f>IF(J67=1,C67,IF(J69=1,C69,IF(J71=1,C71,"")))</f>
        <v>東京</v>
      </c>
      <c r="P67" s="37" t="str">
        <f>IF(J67=1,D67,IF(J69=1,D69,IF(J71=1,D71,"")))</f>
        <v>稲門クラブ</v>
      </c>
    </row>
    <row r="68" spans="1:16" ht="10.199999999999999" customHeight="1" x14ac:dyDescent="0.3">
      <c r="A68" s="168"/>
      <c r="B68" s="8" t="s">
        <v>111</v>
      </c>
      <c r="C68" s="19" t="s">
        <v>20</v>
      </c>
      <c r="D68" s="19" t="s">
        <v>32</v>
      </c>
      <c r="E68" s="177"/>
      <c r="F68" s="178"/>
      <c r="G68" s="167"/>
      <c r="H68" s="187"/>
      <c r="I68" s="175"/>
      <c r="J68" s="167"/>
      <c r="M68" s="36">
        <v>92</v>
      </c>
      <c r="N68" s="37" t="str">
        <f>IF(J67=1,B68,IF(J69=1,B70,IF(J71=1,B72,"")))</f>
        <v>中谷 さくら</v>
      </c>
      <c r="O68" s="37" t="str">
        <f>IF(J67=1,C68,IF(J69=1,C70,IF(J71=1,C72,"")))</f>
        <v>日本学連</v>
      </c>
      <c r="P68" s="37" t="str">
        <f>IF(J67=1,D68,IF(J69=1,D70,IF(J71=1,D72,"")))</f>
        <v>明治大学</v>
      </c>
    </row>
    <row r="69" spans="1:16" ht="10.199999999999999" customHeight="1" x14ac:dyDescent="0.3">
      <c r="A69" s="157">
        <v>26</v>
      </c>
      <c r="B69" s="7" t="s">
        <v>112</v>
      </c>
      <c r="C69" s="159" t="s">
        <v>12</v>
      </c>
      <c r="D69" s="18" t="s">
        <v>113</v>
      </c>
      <c r="E69" s="161">
        <v>0</v>
      </c>
      <c r="F69" s="171"/>
      <c r="G69" s="155">
        <v>0</v>
      </c>
      <c r="H69" s="161" t="str">
        <f t="shared" ref="H69" si="14">COUNTIF(E69:G70,"④")&amp;"/"&amp;2</f>
        <v>0/2</v>
      </c>
      <c r="I69" s="153"/>
      <c r="J69" s="155">
        <v>3</v>
      </c>
      <c r="M69" s="36">
        <v>93</v>
      </c>
    </row>
    <row r="70" spans="1:16" ht="10.199999999999999" customHeight="1" x14ac:dyDescent="0.3">
      <c r="A70" s="168"/>
      <c r="B70" s="8" t="s">
        <v>114</v>
      </c>
      <c r="C70" s="169"/>
      <c r="D70" s="19" t="s">
        <v>115</v>
      </c>
      <c r="E70" s="170"/>
      <c r="F70" s="172"/>
      <c r="G70" s="167"/>
      <c r="H70" s="170"/>
      <c r="I70" s="175"/>
      <c r="J70" s="167"/>
      <c r="M70" s="36">
        <v>94</v>
      </c>
    </row>
    <row r="71" spans="1:16" ht="10.199999999999999" customHeight="1" x14ac:dyDescent="0.3">
      <c r="A71" s="157">
        <v>27</v>
      </c>
      <c r="B71" s="11" t="s">
        <v>116</v>
      </c>
      <c r="C71" s="12" t="s">
        <v>117</v>
      </c>
      <c r="D71" s="12" t="s">
        <v>118</v>
      </c>
      <c r="E71" s="161">
        <v>0</v>
      </c>
      <c r="F71" s="163" t="s">
        <v>419</v>
      </c>
      <c r="G71" s="182"/>
      <c r="H71" s="161" t="str">
        <f t="shared" ref="H71" si="15">COUNTIF(E71:G72,"④")&amp;"/"&amp;2</f>
        <v>1/2</v>
      </c>
      <c r="I71" s="153"/>
      <c r="J71" s="155">
        <v>2</v>
      </c>
      <c r="M71" s="36">
        <v>95</v>
      </c>
    </row>
    <row r="72" spans="1:16" ht="10.199999999999999" customHeight="1" x14ac:dyDescent="0.3">
      <c r="A72" s="158"/>
      <c r="B72" s="13" t="s">
        <v>119</v>
      </c>
      <c r="C72" s="14" t="s">
        <v>52</v>
      </c>
      <c r="D72" s="14" t="s">
        <v>53</v>
      </c>
      <c r="E72" s="162"/>
      <c r="F72" s="164"/>
      <c r="G72" s="183"/>
      <c r="H72" s="162"/>
      <c r="I72" s="154"/>
      <c r="J72" s="156"/>
      <c r="M72" s="36">
        <v>96</v>
      </c>
    </row>
    <row r="73" spans="1:16" ht="10.199999999999999" customHeight="1" x14ac:dyDescent="0.3">
      <c r="A73" s="28"/>
      <c r="B73" s="12"/>
      <c r="C73" s="12"/>
      <c r="D73" s="12"/>
      <c r="E73" s="22"/>
      <c r="F73" s="22"/>
      <c r="G73" s="22"/>
      <c r="H73" s="12"/>
      <c r="I73" s="22"/>
      <c r="J73" s="12"/>
      <c r="M73" s="36"/>
    </row>
    <row r="74" spans="1:16" ht="10.199999999999999" customHeight="1" x14ac:dyDescent="0.3">
      <c r="A74" s="28"/>
      <c r="B74" s="12"/>
      <c r="C74" s="12"/>
      <c r="D74" s="12"/>
      <c r="E74" s="22"/>
      <c r="F74" s="22"/>
      <c r="G74" s="22"/>
      <c r="H74" s="12"/>
      <c r="I74" s="22"/>
      <c r="J74" s="12"/>
      <c r="M74" s="36"/>
    </row>
    <row r="75" spans="1:16" ht="10.199999999999999" customHeight="1" x14ac:dyDescent="0.3">
      <c r="A75" s="28"/>
      <c r="B75" s="12"/>
      <c r="C75" s="12"/>
      <c r="D75" s="12"/>
      <c r="E75" s="22"/>
      <c r="F75" s="22"/>
      <c r="G75" s="22"/>
      <c r="H75" s="12"/>
      <c r="I75" s="22"/>
      <c r="J75" s="12"/>
      <c r="M75" s="36"/>
    </row>
    <row r="76" spans="1:16" ht="10.199999999999999" customHeight="1" x14ac:dyDescent="0.3">
      <c r="A76" s="28"/>
      <c r="B76" s="12"/>
      <c r="C76" s="12"/>
      <c r="D76" s="12"/>
      <c r="E76" s="22"/>
      <c r="F76" s="22"/>
      <c r="G76" s="22"/>
      <c r="H76" s="12"/>
      <c r="I76" s="22"/>
      <c r="J76" s="12"/>
      <c r="M76" s="36"/>
    </row>
    <row r="77" spans="1:16" ht="10.199999999999999" customHeight="1" x14ac:dyDescent="0.3">
      <c r="A77" s="28"/>
      <c r="B77" s="12"/>
      <c r="C77" s="12"/>
      <c r="D77" s="12"/>
      <c r="E77" s="22"/>
      <c r="F77" s="22"/>
      <c r="G77" s="22"/>
      <c r="H77" s="12"/>
      <c r="I77" s="22"/>
      <c r="J77" s="12"/>
      <c r="M77" s="36"/>
    </row>
    <row r="78" spans="1:16" ht="10.199999999999999" customHeight="1" x14ac:dyDescent="0.3">
      <c r="A78" s="28"/>
      <c r="B78" s="12"/>
      <c r="C78" s="12"/>
      <c r="D78" s="12"/>
      <c r="E78" s="22"/>
      <c r="F78" s="22"/>
      <c r="G78" s="22"/>
      <c r="H78" s="12"/>
      <c r="I78" s="22"/>
      <c r="J78" s="12"/>
      <c r="M78" s="36"/>
    </row>
    <row r="79" spans="1:16" ht="10.199999999999999" customHeight="1" x14ac:dyDescent="0.3">
      <c r="A79" s="28"/>
      <c r="B79" s="12"/>
      <c r="C79" s="12"/>
      <c r="D79" s="12"/>
      <c r="E79" s="22"/>
      <c r="F79" s="22"/>
      <c r="G79" s="22"/>
      <c r="H79" s="12"/>
      <c r="I79" s="22"/>
      <c r="J79" s="12"/>
      <c r="M79" s="36"/>
    </row>
    <row r="80" spans="1:16" ht="20.399999999999999" customHeight="1" x14ac:dyDescent="0.3">
      <c r="A80" s="184" t="s">
        <v>120</v>
      </c>
      <c r="B80" s="184"/>
      <c r="C80" s="184"/>
      <c r="D80" s="184"/>
      <c r="E80" s="184"/>
      <c r="F80" s="184"/>
      <c r="G80" s="184"/>
      <c r="H80" s="184"/>
      <c r="I80" s="184"/>
      <c r="J80" s="184"/>
      <c r="M80" s="36"/>
    </row>
    <row r="81" spans="1:16" ht="10.199999999999999" customHeight="1" x14ac:dyDescent="0.3">
      <c r="A81" s="2">
        <v>10</v>
      </c>
      <c r="B81" s="3" t="s">
        <v>1</v>
      </c>
      <c r="C81" s="4" t="s">
        <v>457</v>
      </c>
      <c r="D81" s="4" t="s">
        <v>3</v>
      </c>
      <c r="E81" s="25">
        <v>28</v>
      </c>
      <c r="F81" s="5">
        <v>29</v>
      </c>
      <c r="G81" s="23">
        <v>30</v>
      </c>
      <c r="H81" s="25" t="s">
        <v>4</v>
      </c>
      <c r="I81" s="5" t="s">
        <v>5</v>
      </c>
      <c r="J81" s="6" t="s">
        <v>6</v>
      </c>
      <c r="M81" s="36">
        <v>100</v>
      </c>
    </row>
    <row r="82" spans="1:16" ht="10.199999999999999" customHeight="1" x14ac:dyDescent="0.3">
      <c r="A82" s="157">
        <v>28</v>
      </c>
      <c r="B82" s="7" t="s">
        <v>121</v>
      </c>
      <c r="C82" s="159" t="s">
        <v>55</v>
      </c>
      <c r="D82" s="159" t="s">
        <v>38</v>
      </c>
      <c r="E82" s="176"/>
      <c r="F82" s="163" t="s">
        <v>419</v>
      </c>
      <c r="G82" s="173" t="s">
        <v>419</v>
      </c>
      <c r="H82" s="161" t="str">
        <f>COUNTIF(E82:G83,"④")&amp;"/"&amp;2</f>
        <v>2/2</v>
      </c>
      <c r="I82" s="153"/>
      <c r="J82" s="155">
        <v>1</v>
      </c>
      <c r="M82" s="36">
        <v>101</v>
      </c>
      <c r="N82" s="37" t="str">
        <f>IF(J82=1,B82,IF(J84=1,B84,IF(J86=1,B86,"")))</f>
        <v>小林　愛美</v>
      </c>
      <c r="O82" s="37" t="str">
        <f>IF(J82=1,C82,IF(J84=1,C84,IF(J86=1,C86,"")))</f>
        <v>東京</v>
      </c>
      <c r="P82" s="37" t="str">
        <f>IF(J82=1,D82,IF(J84=1,D84,IF(J86=1,D86,"")))</f>
        <v>ヨネックス</v>
      </c>
    </row>
    <row r="83" spans="1:16" ht="10.199999999999999" customHeight="1" x14ac:dyDescent="0.3">
      <c r="A83" s="168"/>
      <c r="B83" s="8" t="s">
        <v>122</v>
      </c>
      <c r="C83" s="169"/>
      <c r="D83" s="169"/>
      <c r="E83" s="177"/>
      <c r="F83" s="178"/>
      <c r="G83" s="174"/>
      <c r="H83" s="170"/>
      <c r="I83" s="175"/>
      <c r="J83" s="167"/>
      <c r="M83" s="36">
        <v>102</v>
      </c>
      <c r="N83" s="37" t="str">
        <f>IF(J82=1,B83,IF(J84=1,B85,IF(J86=1,B87,"")))</f>
        <v>高月　拓磨</v>
      </c>
      <c r="O83" s="37">
        <f>IF(J82=1,C83,IF(J84=1,C85,IF(J86=1,C87,"")))</f>
        <v>0</v>
      </c>
      <c r="P83" s="37">
        <f>IF(J82=1,D83,IF(J84=1,D85,IF(J86=1,D87,"")))</f>
        <v>0</v>
      </c>
    </row>
    <row r="84" spans="1:16" ht="10.199999999999999" customHeight="1" x14ac:dyDescent="0.3">
      <c r="A84" s="157">
        <v>29</v>
      </c>
      <c r="B84" s="7" t="s">
        <v>123</v>
      </c>
      <c r="C84" s="159" t="s">
        <v>84</v>
      </c>
      <c r="D84" s="18" t="s">
        <v>124</v>
      </c>
      <c r="E84" s="161">
        <v>0</v>
      </c>
      <c r="F84" s="171"/>
      <c r="G84" s="173">
        <v>0</v>
      </c>
      <c r="H84" s="161" t="str">
        <f t="shared" ref="H84" si="16">COUNTIF(E84:G85,"④")&amp;"/"&amp;2</f>
        <v>0/2</v>
      </c>
      <c r="I84" s="153"/>
      <c r="J84" s="155">
        <v>3</v>
      </c>
      <c r="M84" s="36">
        <v>103</v>
      </c>
    </row>
    <row r="85" spans="1:16" ht="10.199999999999999" customHeight="1" x14ac:dyDescent="0.3">
      <c r="A85" s="168"/>
      <c r="B85" s="8" t="s">
        <v>125</v>
      </c>
      <c r="C85" s="169"/>
      <c r="D85" s="19" t="s">
        <v>126</v>
      </c>
      <c r="E85" s="170"/>
      <c r="F85" s="172"/>
      <c r="G85" s="174"/>
      <c r="H85" s="170"/>
      <c r="I85" s="175"/>
      <c r="J85" s="167"/>
      <c r="M85" s="36">
        <v>104</v>
      </c>
    </row>
    <row r="86" spans="1:16" ht="10.199999999999999" customHeight="1" x14ac:dyDescent="0.3">
      <c r="A86" s="157">
        <v>30</v>
      </c>
      <c r="B86" s="11" t="s">
        <v>127</v>
      </c>
      <c r="C86" s="159" t="s">
        <v>12</v>
      </c>
      <c r="D86" s="159" t="s">
        <v>72</v>
      </c>
      <c r="E86" s="161">
        <v>0</v>
      </c>
      <c r="F86" s="163" t="s">
        <v>419</v>
      </c>
      <c r="G86" s="165"/>
      <c r="H86" s="161" t="str">
        <f t="shared" ref="H86" si="17">COUNTIF(E86:G87,"④")&amp;"/"&amp;2</f>
        <v>1/2</v>
      </c>
      <c r="I86" s="153"/>
      <c r="J86" s="155">
        <v>2</v>
      </c>
      <c r="M86" s="36">
        <v>105</v>
      </c>
    </row>
    <row r="87" spans="1:16" ht="10.199999999999999" customHeight="1" x14ac:dyDescent="0.3">
      <c r="A87" s="158"/>
      <c r="B87" s="13" t="s">
        <v>128</v>
      </c>
      <c r="C87" s="160"/>
      <c r="D87" s="160"/>
      <c r="E87" s="162"/>
      <c r="F87" s="164"/>
      <c r="G87" s="166"/>
      <c r="H87" s="162"/>
      <c r="I87" s="154"/>
      <c r="J87" s="156"/>
      <c r="M87" s="36">
        <v>106</v>
      </c>
    </row>
    <row r="88" spans="1:16" ht="3.6" customHeight="1" x14ac:dyDescent="0.3">
      <c r="B88" s="12"/>
      <c r="C88" s="12"/>
      <c r="D88" s="12"/>
      <c r="M88" s="36">
        <v>107</v>
      </c>
    </row>
    <row r="89" spans="1:16" ht="10.199999999999999" customHeight="1" x14ac:dyDescent="0.3">
      <c r="A89" s="2">
        <v>11</v>
      </c>
      <c r="B89" s="3" t="s">
        <v>1</v>
      </c>
      <c r="C89" s="4" t="s">
        <v>457</v>
      </c>
      <c r="D89" s="29" t="s">
        <v>3</v>
      </c>
      <c r="E89" s="25">
        <v>31</v>
      </c>
      <c r="F89" s="5">
        <v>32</v>
      </c>
      <c r="G89" s="23">
        <v>33</v>
      </c>
      <c r="H89" s="25" t="s">
        <v>4</v>
      </c>
      <c r="I89" s="5" t="s">
        <v>5</v>
      </c>
      <c r="J89" s="6" t="s">
        <v>6</v>
      </c>
      <c r="M89" s="36">
        <v>110</v>
      </c>
    </row>
    <row r="90" spans="1:16" ht="10.199999999999999" customHeight="1" x14ac:dyDescent="0.3">
      <c r="A90" s="157">
        <v>31</v>
      </c>
      <c r="B90" s="7" t="s">
        <v>415</v>
      </c>
      <c r="C90" s="18" t="s">
        <v>416</v>
      </c>
      <c r="D90" s="9" t="s">
        <v>418</v>
      </c>
      <c r="E90" s="176"/>
      <c r="F90" s="163" t="s">
        <v>419</v>
      </c>
      <c r="G90" s="173" t="s">
        <v>419</v>
      </c>
      <c r="H90" s="161" t="str">
        <f>COUNTIF(E90:G91,"④")&amp;"/"&amp;2</f>
        <v>2/2</v>
      </c>
      <c r="I90" s="153"/>
      <c r="J90" s="155">
        <v>1</v>
      </c>
      <c r="M90" s="36">
        <v>111</v>
      </c>
      <c r="N90" s="37" t="str">
        <f>IF(J90=1,B90,IF(J92=1,B92,IF(J94=1,B94,"")))</f>
        <v>高橋　偲</v>
      </c>
      <c r="O90" s="37" t="str">
        <f>IF(J90=1,C90,IF(J92=1,C92,IF(J94=1,C94,"")))</f>
        <v>広島</v>
      </c>
      <c r="P90" s="37" t="str">
        <f>IF(J90=1,D90,IF(J92=1,D92,IF(J94=1,D94,"")))</f>
        <v>どんぐり北広島</v>
      </c>
    </row>
    <row r="91" spans="1:16" ht="10.199999999999999" customHeight="1" x14ac:dyDescent="0.3">
      <c r="A91" s="168"/>
      <c r="B91" s="8" t="s">
        <v>129</v>
      </c>
      <c r="C91" s="19" t="s">
        <v>29</v>
      </c>
      <c r="D91" s="10" t="s">
        <v>417</v>
      </c>
      <c r="E91" s="177"/>
      <c r="F91" s="178"/>
      <c r="G91" s="174"/>
      <c r="H91" s="170"/>
      <c r="I91" s="175"/>
      <c r="J91" s="167"/>
      <c r="M91" s="36">
        <v>112</v>
      </c>
      <c r="N91" s="37" t="str">
        <f>IF(J90=1,B91,IF(J92=1,B93,IF(J94=1,B95,"")))</f>
        <v>黒坂　卓矢</v>
      </c>
      <c r="O91" s="37" t="str">
        <f>IF(J90=1,C91,IF(J92=1,C93,IF(J94=1,C95,"")))</f>
        <v>日本学連</v>
      </c>
      <c r="P91" s="37" t="str">
        <f>IF(J90=1,D91,IF(J92=1,D93,IF(J94=1,D95,"")))</f>
        <v>日本体育大学</v>
      </c>
    </row>
    <row r="92" spans="1:16" ht="10.199999999999999" customHeight="1" x14ac:dyDescent="0.3">
      <c r="A92" s="157">
        <v>32</v>
      </c>
      <c r="B92" s="7" t="s">
        <v>130</v>
      </c>
      <c r="C92" s="159" t="s">
        <v>17</v>
      </c>
      <c r="D92" s="9" t="s">
        <v>94</v>
      </c>
      <c r="E92" s="161">
        <v>0</v>
      </c>
      <c r="F92" s="171"/>
      <c r="G92" s="173">
        <v>0</v>
      </c>
      <c r="H92" s="161" t="str">
        <f t="shared" ref="H92" si="18">COUNTIF(E92:G93,"④")&amp;"/"&amp;2</f>
        <v>0/2</v>
      </c>
      <c r="I92" s="153"/>
      <c r="J92" s="155">
        <v>3</v>
      </c>
      <c r="M92" s="36">
        <v>113</v>
      </c>
    </row>
    <row r="93" spans="1:16" ht="10.199999999999999" customHeight="1" x14ac:dyDescent="0.3">
      <c r="A93" s="168"/>
      <c r="B93" s="8" t="s">
        <v>131</v>
      </c>
      <c r="C93" s="169"/>
      <c r="D93" s="10" t="s">
        <v>132</v>
      </c>
      <c r="E93" s="170"/>
      <c r="F93" s="172"/>
      <c r="G93" s="174"/>
      <c r="H93" s="170"/>
      <c r="I93" s="175"/>
      <c r="J93" s="167"/>
      <c r="M93" s="36">
        <v>114</v>
      </c>
    </row>
    <row r="94" spans="1:16" ht="10.199999999999999" customHeight="1" x14ac:dyDescent="0.3">
      <c r="A94" s="157">
        <v>33</v>
      </c>
      <c r="B94" s="11" t="s">
        <v>133</v>
      </c>
      <c r="C94" s="159" t="s">
        <v>8</v>
      </c>
      <c r="D94" s="179" t="s">
        <v>9</v>
      </c>
      <c r="E94" s="161">
        <v>0</v>
      </c>
      <c r="F94" s="163" t="s">
        <v>419</v>
      </c>
      <c r="G94" s="165"/>
      <c r="H94" s="161" t="str">
        <f t="shared" ref="H94" si="19">COUNTIF(E94:G95,"④")&amp;"/"&amp;2</f>
        <v>1/2</v>
      </c>
      <c r="I94" s="153"/>
      <c r="J94" s="155">
        <v>2</v>
      </c>
      <c r="M94" s="36">
        <v>115</v>
      </c>
    </row>
    <row r="95" spans="1:16" ht="10.199999999999999" customHeight="1" x14ac:dyDescent="0.3">
      <c r="A95" s="158"/>
      <c r="B95" s="13" t="s">
        <v>134</v>
      </c>
      <c r="C95" s="160"/>
      <c r="D95" s="180"/>
      <c r="E95" s="162"/>
      <c r="F95" s="164"/>
      <c r="G95" s="166"/>
      <c r="H95" s="162"/>
      <c r="I95" s="154"/>
      <c r="J95" s="156"/>
      <c r="M95" s="36">
        <v>116</v>
      </c>
    </row>
    <row r="96" spans="1:16" ht="3.6" customHeight="1" x14ac:dyDescent="0.3">
      <c r="B96" s="12"/>
      <c r="C96" s="12"/>
      <c r="D96" s="12"/>
      <c r="M96" s="36">
        <v>117</v>
      </c>
    </row>
    <row r="97" spans="1:16" ht="10.199999999999999" customHeight="1" x14ac:dyDescent="0.3">
      <c r="A97" s="2">
        <v>12</v>
      </c>
      <c r="B97" s="3" t="s">
        <v>1</v>
      </c>
      <c r="C97" s="4" t="s">
        <v>457</v>
      </c>
      <c r="D97" s="4" t="s">
        <v>3</v>
      </c>
      <c r="E97" s="25">
        <v>34</v>
      </c>
      <c r="F97" s="5">
        <v>35</v>
      </c>
      <c r="G97" s="23">
        <v>36</v>
      </c>
      <c r="H97" s="25" t="s">
        <v>4</v>
      </c>
      <c r="I97" s="5" t="s">
        <v>5</v>
      </c>
      <c r="J97" s="6" t="s">
        <v>6</v>
      </c>
      <c r="M97" s="36">
        <v>120</v>
      </c>
    </row>
    <row r="98" spans="1:16" ht="10.199999999999999" customHeight="1" x14ac:dyDescent="0.3">
      <c r="A98" s="157">
        <v>34</v>
      </c>
      <c r="B98" s="7" t="s">
        <v>135</v>
      </c>
      <c r="C98" s="159" t="s">
        <v>105</v>
      </c>
      <c r="D98" s="9" t="s">
        <v>106</v>
      </c>
      <c r="E98" s="176"/>
      <c r="F98" s="163">
        <v>1</v>
      </c>
      <c r="G98" s="173" t="s">
        <v>419</v>
      </c>
      <c r="H98" s="161" t="str">
        <f>COUNTIF(E98:G99,"④")&amp;"/"&amp;2</f>
        <v>1/2</v>
      </c>
      <c r="I98" s="153"/>
      <c r="J98" s="155">
        <v>2</v>
      </c>
      <c r="M98" s="36">
        <v>121</v>
      </c>
      <c r="N98" s="37" t="str">
        <f>IF(J98=1,B98,IF(J100=1,B100,IF(J102=1,B102,"")))</f>
        <v>小川　友貴</v>
      </c>
      <c r="O98" s="37" t="str">
        <f>IF(J98=1,C98,IF(J100=1,C100,IF(J102=1,C102,"")))</f>
        <v>山口</v>
      </c>
      <c r="P98" s="37" t="str">
        <f>IF(J98=1,D98,IF(J100=1,D100,IF(J102=1,D102,"")))</f>
        <v>UBE</v>
      </c>
    </row>
    <row r="99" spans="1:16" ht="10.199999999999999" customHeight="1" x14ac:dyDescent="0.3">
      <c r="A99" s="168"/>
      <c r="B99" s="8" t="s">
        <v>136</v>
      </c>
      <c r="C99" s="169"/>
      <c r="D99" s="10" t="s">
        <v>108</v>
      </c>
      <c r="E99" s="177"/>
      <c r="F99" s="178"/>
      <c r="G99" s="174"/>
      <c r="H99" s="170"/>
      <c r="I99" s="175"/>
      <c r="J99" s="167"/>
      <c r="M99" s="36">
        <v>122</v>
      </c>
      <c r="N99" s="37" t="str">
        <f>IF(J98=1,B99,IF(J100=1,B101,IF(J102=1,B103,"")))</f>
        <v>宮原 あかり</v>
      </c>
      <c r="O99" s="37" t="str">
        <f>IF(J98=1,C99,IF(J100=1,C101,IF(J102=1,C103,"")))</f>
        <v>兵庫</v>
      </c>
      <c r="P99" s="37" t="str">
        <f>IF(J98=1,D99,IF(J100=1,D101,IF(J102=1,D103,"")))</f>
        <v>東芝姫路</v>
      </c>
    </row>
    <row r="100" spans="1:16" ht="10.199999999999999" customHeight="1" x14ac:dyDescent="0.3">
      <c r="A100" s="157">
        <v>35</v>
      </c>
      <c r="B100" s="7" t="s">
        <v>137</v>
      </c>
      <c r="C100" s="18" t="s">
        <v>117</v>
      </c>
      <c r="D100" s="9" t="s">
        <v>138</v>
      </c>
      <c r="E100" s="161" t="s">
        <v>419</v>
      </c>
      <c r="F100" s="171"/>
      <c r="G100" s="173" t="s">
        <v>419</v>
      </c>
      <c r="H100" s="161" t="str">
        <f t="shared" ref="H100" si="20">COUNTIF(E100:G101,"④")&amp;"/"&amp;2</f>
        <v>2/2</v>
      </c>
      <c r="I100" s="153"/>
      <c r="J100" s="155">
        <v>1</v>
      </c>
      <c r="M100" s="36">
        <v>123</v>
      </c>
    </row>
    <row r="101" spans="1:16" ht="10.199999999999999" customHeight="1" x14ac:dyDescent="0.3">
      <c r="A101" s="168"/>
      <c r="B101" s="8" t="s">
        <v>139</v>
      </c>
      <c r="C101" s="19" t="s">
        <v>52</v>
      </c>
      <c r="D101" s="10" t="s">
        <v>53</v>
      </c>
      <c r="E101" s="170"/>
      <c r="F101" s="172"/>
      <c r="G101" s="174"/>
      <c r="H101" s="170"/>
      <c r="I101" s="175"/>
      <c r="J101" s="167"/>
      <c r="M101" s="36">
        <v>124</v>
      </c>
    </row>
    <row r="102" spans="1:16" ht="10.199999999999999" customHeight="1" x14ac:dyDescent="0.3">
      <c r="A102" s="157">
        <v>36</v>
      </c>
      <c r="B102" s="11" t="s">
        <v>140</v>
      </c>
      <c r="C102" s="159" t="s">
        <v>12</v>
      </c>
      <c r="D102" s="179" t="s">
        <v>141</v>
      </c>
      <c r="E102" s="161">
        <v>0</v>
      </c>
      <c r="F102" s="163">
        <v>2</v>
      </c>
      <c r="G102" s="165"/>
      <c r="H102" s="161" t="str">
        <f t="shared" ref="H102" si="21">COUNTIF(E102:G103,"④")&amp;"/"&amp;2</f>
        <v>0/2</v>
      </c>
      <c r="I102" s="153"/>
      <c r="J102" s="155">
        <v>3</v>
      </c>
      <c r="M102" s="36">
        <v>125</v>
      </c>
    </row>
    <row r="103" spans="1:16" ht="10.199999999999999" customHeight="1" x14ac:dyDescent="0.3">
      <c r="A103" s="158"/>
      <c r="B103" s="13" t="s">
        <v>142</v>
      </c>
      <c r="C103" s="160"/>
      <c r="D103" s="180"/>
      <c r="E103" s="162"/>
      <c r="F103" s="164"/>
      <c r="G103" s="166"/>
      <c r="H103" s="162"/>
      <c r="I103" s="154"/>
      <c r="J103" s="156"/>
      <c r="M103" s="36">
        <v>126</v>
      </c>
    </row>
    <row r="104" spans="1:16" ht="3.6" customHeight="1" x14ac:dyDescent="0.3">
      <c r="B104" s="12"/>
      <c r="C104" s="12"/>
      <c r="D104" s="12"/>
      <c r="M104" s="36">
        <v>127</v>
      </c>
    </row>
    <row r="105" spans="1:16" ht="10.199999999999999" customHeight="1" x14ac:dyDescent="0.3">
      <c r="A105" s="2">
        <v>13</v>
      </c>
      <c r="B105" s="3" t="s">
        <v>1</v>
      </c>
      <c r="C105" s="4" t="s">
        <v>457</v>
      </c>
      <c r="D105" s="4" t="s">
        <v>3</v>
      </c>
      <c r="E105" s="25">
        <v>37</v>
      </c>
      <c r="F105" s="5">
        <v>38</v>
      </c>
      <c r="G105" s="23">
        <v>39</v>
      </c>
      <c r="H105" s="25" t="s">
        <v>4</v>
      </c>
      <c r="I105" s="5" t="s">
        <v>5</v>
      </c>
      <c r="J105" s="6" t="s">
        <v>6</v>
      </c>
      <c r="M105" s="36">
        <v>130</v>
      </c>
    </row>
    <row r="106" spans="1:16" ht="10.199999999999999" customHeight="1" x14ac:dyDescent="0.3">
      <c r="A106" s="157">
        <v>37</v>
      </c>
      <c r="B106" s="7" t="s">
        <v>143</v>
      </c>
      <c r="C106" s="18" t="s">
        <v>17</v>
      </c>
      <c r="D106" s="9" t="s">
        <v>69</v>
      </c>
      <c r="E106" s="176"/>
      <c r="F106" s="163" t="s">
        <v>419</v>
      </c>
      <c r="G106" s="173" t="s">
        <v>419</v>
      </c>
      <c r="H106" s="161" t="str">
        <f>COUNTIF(E106:G107,"④")&amp;"/"&amp;2</f>
        <v>2/2</v>
      </c>
      <c r="I106" s="153"/>
      <c r="J106" s="155">
        <v>1</v>
      </c>
      <c r="M106" s="36">
        <v>131</v>
      </c>
      <c r="N106" s="37" t="str">
        <f>IF(J106=1,B106,IF(J108=1,B108,IF(J110=1,B110,"")))</f>
        <v>本倉 健太郎</v>
      </c>
      <c r="O106" s="37" t="str">
        <f>IF(J106=1,C106,IF(J108=1,C108,IF(J110=1,C110,"")))</f>
        <v>広島</v>
      </c>
      <c r="P106" s="37" t="str">
        <f>IF(J106=1,D106,IF(J108=1,D108,IF(J110=1,D110,"")))</f>
        <v>NTT西日本</v>
      </c>
    </row>
    <row r="107" spans="1:16" ht="10.199999999999999" customHeight="1" x14ac:dyDescent="0.3">
      <c r="A107" s="168"/>
      <c r="B107" s="8" t="s">
        <v>144</v>
      </c>
      <c r="C107" s="19" t="s">
        <v>37</v>
      </c>
      <c r="D107" s="10" t="s">
        <v>58</v>
      </c>
      <c r="E107" s="177"/>
      <c r="F107" s="178"/>
      <c r="G107" s="174"/>
      <c r="H107" s="170"/>
      <c r="I107" s="175"/>
      <c r="J107" s="167"/>
      <c r="M107" s="36">
        <v>132</v>
      </c>
      <c r="N107" s="37" t="str">
        <f>IF(J106=1,B107,IF(J108=1,B109,IF(J110=1,B111,"")))</f>
        <v>藤城 みちる</v>
      </c>
      <c r="O107" s="37" t="str">
        <f>IF(J106=1,C107,IF(J108=1,C109,IF(J110=1,C111,"")))</f>
        <v>東京</v>
      </c>
      <c r="P107" s="37" t="str">
        <f>IF(J106=1,D107,IF(J108=1,D109,IF(J110=1,D111,"")))</f>
        <v>ナガセケンコー</v>
      </c>
    </row>
    <row r="108" spans="1:16" ht="10.199999999999999" customHeight="1" x14ac:dyDescent="0.3">
      <c r="A108" s="157">
        <v>38</v>
      </c>
      <c r="B108" s="7" t="s">
        <v>145</v>
      </c>
      <c r="C108" s="159" t="s">
        <v>29</v>
      </c>
      <c r="D108" s="9" t="s">
        <v>50</v>
      </c>
      <c r="E108" s="161">
        <v>2</v>
      </c>
      <c r="F108" s="171"/>
      <c r="G108" s="173" t="s">
        <v>419</v>
      </c>
      <c r="H108" s="161" t="str">
        <f t="shared" ref="H108" si="22">COUNTIF(E108:G109,"④")&amp;"/"&amp;2</f>
        <v>1/2</v>
      </c>
      <c r="I108" s="153"/>
      <c r="J108" s="155">
        <v>2</v>
      </c>
      <c r="M108" s="36">
        <v>133</v>
      </c>
    </row>
    <row r="109" spans="1:16" ht="10.199999999999999" customHeight="1" x14ac:dyDescent="0.3">
      <c r="A109" s="168"/>
      <c r="B109" s="8" t="s">
        <v>146</v>
      </c>
      <c r="C109" s="169"/>
      <c r="D109" s="10" t="s">
        <v>147</v>
      </c>
      <c r="E109" s="170"/>
      <c r="F109" s="172"/>
      <c r="G109" s="174"/>
      <c r="H109" s="170"/>
      <c r="I109" s="175"/>
      <c r="J109" s="167"/>
      <c r="M109" s="36">
        <v>134</v>
      </c>
    </row>
    <row r="110" spans="1:16" ht="10.199999999999999" customHeight="1" x14ac:dyDescent="0.3">
      <c r="A110" s="157">
        <v>39</v>
      </c>
      <c r="B110" s="11" t="s">
        <v>148</v>
      </c>
      <c r="C110" s="159" t="s">
        <v>66</v>
      </c>
      <c r="D110" s="179" t="s">
        <v>149</v>
      </c>
      <c r="E110" s="161">
        <v>2</v>
      </c>
      <c r="F110" s="163">
        <v>1</v>
      </c>
      <c r="G110" s="165"/>
      <c r="H110" s="161" t="str">
        <f t="shared" ref="H110" si="23">COUNTIF(E110:G111,"④")&amp;"/"&amp;2</f>
        <v>0/2</v>
      </c>
      <c r="I110" s="153"/>
      <c r="J110" s="155">
        <v>3</v>
      </c>
      <c r="M110" s="36">
        <v>135</v>
      </c>
    </row>
    <row r="111" spans="1:16" ht="10.199999999999999" customHeight="1" x14ac:dyDescent="0.3">
      <c r="A111" s="158"/>
      <c r="B111" s="13" t="s">
        <v>150</v>
      </c>
      <c r="C111" s="160"/>
      <c r="D111" s="180"/>
      <c r="E111" s="162"/>
      <c r="F111" s="164"/>
      <c r="G111" s="166"/>
      <c r="H111" s="162"/>
      <c r="I111" s="154"/>
      <c r="J111" s="156"/>
      <c r="M111" s="36">
        <v>136</v>
      </c>
    </row>
    <row r="112" spans="1:16" ht="3.6" customHeight="1" x14ac:dyDescent="0.3">
      <c r="B112" s="12"/>
      <c r="C112" s="12"/>
      <c r="D112" s="12"/>
      <c r="M112" s="36">
        <v>137</v>
      </c>
    </row>
    <row r="113" spans="1:16" ht="10.199999999999999" customHeight="1" x14ac:dyDescent="0.3">
      <c r="A113" s="30">
        <v>14</v>
      </c>
      <c r="B113" s="23" t="s">
        <v>1</v>
      </c>
      <c r="C113" s="31" t="s">
        <v>457</v>
      </c>
      <c r="D113" s="26" t="s">
        <v>3</v>
      </c>
      <c r="E113" s="25">
        <v>40</v>
      </c>
      <c r="F113" s="5">
        <v>41</v>
      </c>
      <c r="G113" s="23">
        <v>42</v>
      </c>
      <c r="H113" s="25" t="s">
        <v>4</v>
      </c>
      <c r="I113" s="5" t="s">
        <v>5</v>
      </c>
      <c r="J113" s="6" t="s">
        <v>6</v>
      </c>
      <c r="M113" s="36">
        <v>140</v>
      </c>
    </row>
    <row r="114" spans="1:16" ht="10.199999999999999" customHeight="1" x14ac:dyDescent="0.3">
      <c r="A114" s="157">
        <v>40</v>
      </c>
      <c r="B114" s="11" t="s">
        <v>151</v>
      </c>
      <c r="C114" s="159" t="s">
        <v>8</v>
      </c>
      <c r="D114" s="179" t="s">
        <v>9</v>
      </c>
      <c r="E114" s="176"/>
      <c r="F114" s="163" t="s">
        <v>419</v>
      </c>
      <c r="G114" s="173" t="s">
        <v>419</v>
      </c>
      <c r="H114" s="161" t="str">
        <f>COUNTIF(E114:G115,"④")&amp;"/"&amp;2</f>
        <v>2/2</v>
      </c>
      <c r="I114" s="153"/>
      <c r="J114" s="155">
        <v>1</v>
      </c>
      <c r="M114" s="36">
        <v>141</v>
      </c>
      <c r="N114" s="37" t="str">
        <f>IF(J114=1,B114,IF(J116=1,B116,IF(J118=1,B118,"")))</f>
        <v>古田　麻友</v>
      </c>
      <c r="O114" s="37" t="str">
        <f>IF(J114=1,C114,IF(J116=1,C116,IF(J118=1,C118,"")))</f>
        <v>京都</v>
      </c>
      <c r="P114" s="37" t="str">
        <f>IF(J114=1,D114,IF(J116=1,D116,IF(J118=1,D118,"")))</f>
        <v>ワタキューセイモア</v>
      </c>
    </row>
    <row r="115" spans="1:16" ht="10.199999999999999" customHeight="1" x14ac:dyDescent="0.3">
      <c r="A115" s="168"/>
      <c r="B115" s="8" t="s">
        <v>152</v>
      </c>
      <c r="C115" s="169"/>
      <c r="D115" s="181"/>
      <c r="E115" s="177"/>
      <c r="F115" s="178"/>
      <c r="G115" s="174"/>
      <c r="H115" s="170"/>
      <c r="I115" s="175"/>
      <c r="J115" s="167"/>
      <c r="M115" s="36">
        <v>142</v>
      </c>
      <c r="N115" s="37" t="str">
        <f>IF(J114=1,B115,IF(J116=1,B117,IF(J118=1,B119,"")))</f>
        <v>川﨑　浩希</v>
      </c>
      <c r="O115" s="37">
        <f>IF(J114=1,C115,IF(J116=1,C117,IF(J118=1,C119,"")))</f>
        <v>0</v>
      </c>
      <c r="P115" s="37">
        <f>IF(J114=1,D115,IF(J116=1,D117,IF(J118=1,D119,"")))</f>
        <v>0</v>
      </c>
    </row>
    <row r="116" spans="1:16" ht="10.199999999999999" customHeight="1" x14ac:dyDescent="0.3">
      <c r="A116" s="157">
        <v>41</v>
      </c>
      <c r="B116" s="7" t="s">
        <v>153</v>
      </c>
      <c r="C116" s="159" t="s">
        <v>12</v>
      </c>
      <c r="D116" s="179" t="s">
        <v>154</v>
      </c>
      <c r="E116" s="161" t="s">
        <v>408</v>
      </c>
      <c r="F116" s="171"/>
      <c r="G116" s="173" t="s">
        <v>408</v>
      </c>
      <c r="H116" s="161" t="str">
        <f t="shared" ref="H116" si="24">COUNTIF(E116:G117,"④")&amp;"/"&amp;2</f>
        <v>0/2</v>
      </c>
      <c r="I116" s="153"/>
      <c r="J116" s="155">
        <v>3</v>
      </c>
      <c r="M116" s="36">
        <v>143</v>
      </c>
    </row>
    <row r="117" spans="1:16" ht="10.199999999999999" customHeight="1" x14ac:dyDescent="0.3">
      <c r="A117" s="168"/>
      <c r="B117" s="8" t="s">
        <v>155</v>
      </c>
      <c r="C117" s="169"/>
      <c r="D117" s="181"/>
      <c r="E117" s="170"/>
      <c r="F117" s="172"/>
      <c r="G117" s="174"/>
      <c r="H117" s="170"/>
      <c r="I117" s="175"/>
      <c r="J117" s="167"/>
      <c r="M117" s="36">
        <v>144</v>
      </c>
    </row>
    <row r="118" spans="1:16" ht="10.199999999999999" customHeight="1" x14ac:dyDescent="0.3">
      <c r="A118" s="157">
        <v>42</v>
      </c>
      <c r="B118" s="11" t="s">
        <v>156</v>
      </c>
      <c r="C118" s="12" t="s">
        <v>157</v>
      </c>
      <c r="D118" s="12" t="s">
        <v>158</v>
      </c>
      <c r="E118" s="161">
        <v>0</v>
      </c>
      <c r="F118" s="163" t="s">
        <v>419</v>
      </c>
      <c r="G118" s="165"/>
      <c r="H118" s="161" t="str">
        <f t="shared" ref="H118" si="25">COUNTIF(E118:G119,"④")&amp;"/"&amp;2</f>
        <v>1/2</v>
      </c>
      <c r="I118" s="153"/>
      <c r="J118" s="155">
        <v>2</v>
      </c>
      <c r="M118" s="36">
        <v>145</v>
      </c>
    </row>
    <row r="119" spans="1:16" ht="10.199999999999999" customHeight="1" x14ac:dyDescent="0.3">
      <c r="A119" s="158"/>
      <c r="B119" s="13" t="s">
        <v>159</v>
      </c>
      <c r="C119" s="14" t="s">
        <v>20</v>
      </c>
      <c r="D119" s="14" t="s">
        <v>160</v>
      </c>
      <c r="E119" s="162"/>
      <c r="F119" s="164"/>
      <c r="G119" s="166"/>
      <c r="H119" s="162"/>
      <c r="I119" s="154"/>
      <c r="J119" s="156"/>
      <c r="M119" s="36">
        <v>146</v>
      </c>
    </row>
    <row r="120" spans="1:16" ht="3.6" customHeight="1" x14ac:dyDescent="0.3">
      <c r="B120" s="12"/>
      <c r="C120" s="12"/>
      <c r="D120" s="12"/>
      <c r="M120" s="36">
        <v>147</v>
      </c>
    </row>
    <row r="121" spans="1:16" ht="10.199999999999999" customHeight="1" x14ac:dyDescent="0.3">
      <c r="A121" s="2">
        <v>15</v>
      </c>
      <c r="B121" s="3" t="s">
        <v>1</v>
      </c>
      <c r="C121" s="4" t="s">
        <v>457</v>
      </c>
      <c r="D121" s="29" t="s">
        <v>3</v>
      </c>
      <c r="E121" s="25">
        <v>43</v>
      </c>
      <c r="F121" s="5">
        <v>44</v>
      </c>
      <c r="G121" s="23">
        <v>45</v>
      </c>
      <c r="H121" s="25" t="s">
        <v>4</v>
      </c>
      <c r="I121" s="5" t="s">
        <v>5</v>
      </c>
      <c r="J121" s="6" t="s">
        <v>6</v>
      </c>
      <c r="M121" s="36">
        <v>150</v>
      </c>
    </row>
    <row r="122" spans="1:16" ht="10.199999999999999" customHeight="1" x14ac:dyDescent="0.3">
      <c r="A122" s="157">
        <v>43</v>
      </c>
      <c r="B122" s="7" t="s">
        <v>161</v>
      </c>
      <c r="C122" s="18" t="s">
        <v>64</v>
      </c>
      <c r="D122" s="9" t="s">
        <v>162</v>
      </c>
      <c r="E122" s="176"/>
      <c r="F122" s="163" t="s">
        <v>419</v>
      </c>
      <c r="G122" s="173" t="s">
        <v>419</v>
      </c>
      <c r="H122" s="161" t="str">
        <f>COUNTIF(E122:G123,"④")&amp;"/"&amp;2</f>
        <v>2/2</v>
      </c>
      <c r="I122" s="153"/>
      <c r="J122" s="155">
        <v>1</v>
      </c>
      <c r="M122" s="36">
        <v>151</v>
      </c>
      <c r="N122" s="37" t="str">
        <f>IF(J122=1,B122,IF(J124=1,B124,IF(J126=1,B126,"")))</f>
        <v>上岡　俊介</v>
      </c>
      <c r="O122" s="37" t="str">
        <f>IF(J122=1,C122,IF(J124=1,C124,IF(J126=1,C126,"")))</f>
        <v>京都</v>
      </c>
      <c r="P122" s="37" t="str">
        <f>IF(J122=1,D122,IF(J124=1,D124,IF(J126=1,D126,"")))</f>
        <v>Up Rise</v>
      </c>
    </row>
    <row r="123" spans="1:16" ht="10.199999999999999" customHeight="1" x14ac:dyDescent="0.3">
      <c r="A123" s="168"/>
      <c r="B123" s="8" t="s">
        <v>163</v>
      </c>
      <c r="C123" s="19" t="s">
        <v>55</v>
      </c>
      <c r="D123" s="10" t="s">
        <v>58</v>
      </c>
      <c r="E123" s="177"/>
      <c r="F123" s="178"/>
      <c r="G123" s="174"/>
      <c r="H123" s="170"/>
      <c r="I123" s="175"/>
      <c r="J123" s="167"/>
      <c r="M123" s="36">
        <v>152</v>
      </c>
      <c r="N123" s="37" t="str">
        <f>IF(J122=1,B123,IF(J124=1,B125,IF(J126=1,B127,"")))</f>
        <v>久保　晴華</v>
      </c>
      <c r="O123" s="37" t="str">
        <f>IF(J122=1,C123,IF(J124=1,C125,IF(J126=1,C127,"")))</f>
        <v>東京</v>
      </c>
      <c r="P123" s="37" t="str">
        <f>IF(J122=1,D123,IF(J124=1,D125,IF(J126=1,D127,"")))</f>
        <v>ナガセケンコー</v>
      </c>
    </row>
    <row r="124" spans="1:16" ht="10.199999999999999" customHeight="1" x14ac:dyDescent="0.3">
      <c r="A124" s="157">
        <v>44</v>
      </c>
      <c r="B124" s="7" t="s">
        <v>164</v>
      </c>
      <c r="C124" s="159" t="s">
        <v>17</v>
      </c>
      <c r="D124" s="9" t="s">
        <v>165</v>
      </c>
      <c r="E124" s="161">
        <v>0</v>
      </c>
      <c r="F124" s="171"/>
      <c r="G124" s="173">
        <v>3</v>
      </c>
      <c r="H124" s="161" t="str">
        <f t="shared" ref="H124" si="26">COUNTIF(E124:G125,"④")&amp;"/"&amp;2</f>
        <v>0/2</v>
      </c>
      <c r="I124" s="153"/>
      <c r="J124" s="155">
        <v>3</v>
      </c>
      <c r="M124" s="36">
        <v>153</v>
      </c>
    </row>
    <row r="125" spans="1:16" ht="10.199999999999999" customHeight="1" x14ac:dyDescent="0.3">
      <c r="A125" s="168"/>
      <c r="B125" s="8" t="s">
        <v>166</v>
      </c>
      <c r="C125" s="169"/>
      <c r="D125" s="10" t="s">
        <v>94</v>
      </c>
      <c r="E125" s="170"/>
      <c r="F125" s="172"/>
      <c r="G125" s="174"/>
      <c r="H125" s="170"/>
      <c r="I125" s="175"/>
      <c r="J125" s="167"/>
      <c r="M125" s="36">
        <v>154</v>
      </c>
    </row>
    <row r="126" spans="1:16" ht="10.199999999999999" customHeight="1" x14ac:dyDescent="0.3">
      <c r="A126" s="157">
        <v>45</v>
      </c>
      <c r="B126" s="11" t="s">
        <v>167</v>
      </c>
      <c r="C126" s="159" t="s">
        <v>20</v>
      </c>
      <c r="D126" s="179" t="s">
        <v>168</v>
      </c>
      <c r="E126" s="161">
        <v>3</v>
      </c>
      <c r="F126" s="163" t="s">
        <v>419</v>
      </c>
      <c r="G126" s="165"/>
      <c r="H126" s="161" t="str">
        <f t="shared" ref="H126" si="27">COUNTIF(E126:G127,"④")&amp;"/"&amp;2</f>
        <v>1/2</v>
      </c>
      <c r="I126" s="153"/>
      <c r="J126" s="155">
        <v>2</v>
      </c>
      <c r="M126" s="36">
        <v>155</v>
      </c>
    </row>
    <row r="127" spans="1:16" ht="10.199999999999999" customHeight="1" x14ac:dyDescent="0.3">
      <c r="A127" s="158"/>
      <c r="B127" s="13" t="s">
        <v>169</v>
      </c>
      <c r="C127" s="160"/>
      <c r="D127" s="180"/>
      <c r="E127" s="162"/>
      <c r="F127" s="164"/>
      <c r="G127" s="166"/>
      <c r="H127" s="162"/>
      <c r="I127" s="154"/>
      <c r="J127" s="156"/>
      <c r="M127" s="36">
        <v>156</v>
      </c>
    </row>
    <row r="128" spans="1:16" ht="3.6" customHeight="1" x14ac:dyDescent="0.3">
      <c r="B128" s="12"/>
      <c r="C128" s="12"/>
      <c r="D128" s="12"/>
      <c r="M128" s="36">
        <v>157</v>
      </c>
    </row>
    <row r="129" spans="1:16" ht="10.199999999999999" customHeight="1" x14ac:dyDescent="0.3">
      <c r="A129" s="32">
        <v>16</v>
      </c>
      <c r="B129" s="3" t="s">
        <v>1</v>
      </c>
      <c r="C129" s="4" t="s">
        <v>457</v>
      </c>
      <c r="D129" s="4" t="s">
        <v>3</v>
      </c>
      <c r="E129" s="25">
        <v>46</v>
      </c>
      <c r="F129" s="5">
        <v>47</v>
      </c>
      <c r="G129" s="23">
        <v>48</v>
      </c>
      <c r="H129" s="25" t="s">
        <v>4</v>
      </c>
      <c r="I129" s="5" t="s">
        <v>5</v>
      </c>
      <c r="J129" s="6" t="s">
        <v>6</v>
      </c>
      <c r="M129" s="36">
        <v>160</v>
      </c>
    </row>
    <row r="130" spans="1:16" ht="10.199999999999999" customHeight="1" x14ac:dyDescent="0.3">
      <c r="A130" s="157">
        <v>46</v>
      </c>
      <c r="B130" s="7" t="s">
        <v>170</v>
      </c>
      <c r="C130" s="159" t="s">
        <v>29</v>
      </c>
      <c r="D130" s="179" t="s">
        <v>30</v>
      </c>
      <c r="E130" s="176"/>
      <c r="F130" s="163" t="s">
        <v>419</v>
      </c>
      <c r="G130" s="173" t="s">
        <v>419</v>
      </c>
      <c r="H130" s="161" t="str">
        <f>COUNTIF(E130:G131,"④")&amp;"/"&amp;2</f>
        <v>2/2</v>
      </c>
      <c r="I130" s="153"/>
      <c r="J130" s="155">
        <v>1</v>
      </c>
      <c r="M130" s="36">
        <v>161</v>
      </c>
      <c r="N130" s="37" t="str">
        <f>IF(J130=1,B130,IF(J132=1,B132,IF(J134=1,B134,"")))</f>
        <v>竹田　　凌</v>
      </c>
      <c r="O130" s="37" t="str">
        <f>IF(J130=1,C130,IF(J132=1,C132,IF(J134=1,C134,"")))</f>
        <v>日本学連</v>
      </c>
      <c r="P130" s="37" t="str">
        <f>IF(J130=1,D130,IF(J132=1,D132,IF(J134=1,D134,"")))</f>
        <v>日本体育大学</v>
      </c>
    </row>
    <row r="131" spans="1:16" ht="10.199999999999999" customHeight="1" x14ac:dyDescent="0.3">
      <c r="A131" s="168"/>
      <c r="B131" s="8" t="s">
        <v>171</v>
      </c>
      <c r="C131" s="169"/>
      <c r="D131" s="181"/>
      <c r="E131" s="177"/>
      <c r="F131" s="178"/>
      <c r="G131" s="174"/>
      <c r="H131" s="170"/>
      <c r="I131" s="175"/>
      <c r="J131" s="167"/>
      <c r="M131" s="36">
        <v>162</v>
      </c>
      <c r="N131" s="37" t="str">
        <f>IF(J130=1,B131,IF(J132=1,B133,IF(J134=1,B135,"")))</f>
        <v>吉木　理彩</v>
      </c>
      <c r="O131" s="37">
        <f>IF(J130=1,C131,IF(J132=1,C133,IF(J134=1,C135,"")))</f>
        <v>0</v>
      </c>
      <c r="P131" s="37">
        <f>IF(J130=1,D131,IF(J132=1,D133,IF(J134=1,D135,"")))</f>
        <v>0</v>
      </c>
    </row>
    <row r="132" spans="1:16" ht="10.199999999999999" customHeight="1" x14ac:dyDescent="0.3">
      <c r="A132" s="157">
        <v>47</v>
      </c>
      <c r="B132" s="7" t="s">
        <v>172</v>
      </c>
      <c r="C132" s="159" t="s">
        <v>52</v>
      </c>
      <c r="D132" s="179" t="s">
        <v>173</v>
      </c>
      <c r="E132" s="161">
        <v>0</v>
      </c>
      <c r="F132" s="171"/>
      <c r="G132" s="173">
        <v>3</v>
      </c>
      <c r="H132" s="161" t="str">
        <f t="shared" ref="H132" si="28">COUNTIF(E132:G133,"④")&amp;"/"&amp;2</f>
        <v>0/2</v>
      </c>
      <c r="I132" s="153"/>
      <c r="J132" s="155">
        <v>3</v>
      </c>
      <c r="M132" s="36">
        <v>163</v>
      </c>
    </row>
    <row r="133" spans="1:16" ht="10.199999999999999" customHeight="1" x14ac:dyDescent="0.3">
      <c r="A133" s="168"/>
      <c r="B133" s="8" t="s">
        <v>174</v>
      </c>
      <c r="C133" s="169"/>
      <c r="D133" s="181"/>
      <c r="E133" s="170"/>
      <c r="F133" s="172"/>
      <c r="G133" s="174"/>
      <c r="H133" s="170"/>
      <c r="I133" s="175"/>
      <c r="J133" s="167"/>
      <c r="M133" s="36">
        <v>164</v>
      </c>
    </row>
    <row r="134" spans="1:16" ht="10.199999999999999" customHeight="1" x14ac:dyDescent="0.3">
      <c r="A134" s="157">
        <v>48</v>
      </c>
      <c r="B134" s="11" t="s">
        <v>411</v>
      </c>
      <c r="C134" s="159" t="s">
        <v>12</v>
      </c>
      <c r="D134" s="12" t="s">
        <v>72</v>
      </c>
      <c r="E134" s="161">
        <v>0</v>
      </c>
      <c r="F134" s="163" t="s">
        <v>419</v>
      </c>
      <c r="G134" s="165"/>
      <c r="H134" s="161" t="str">
        <f t="shared" ref="H134" si="29">COUNTIF(E134:G135,"④")&amp;"/"&amp;2</f>
        <v>1/2</v>
      </c>
      <c r="I134" s="153"/>
      <c r="J134" s="155">
        <v>2</v>
      </c>
      <c r="M134" s="36">
        <v>165</v>
      </c>
    </row>
    <row r="135" spans="1:16" ht="10.199999999999999" customHeight="1" x14ac:dyDescent="0.3">
      <c r="A135" s="158"/>
      <c r="B135" s="13" t="s">
        <v>175</v>
      </c>
      <c r="C135" s="160"/>
      <c r="D135" s="14" t="s">
        <v>176</v>
      </c>
      <c r="E135" s="162"/>
      <c r="F135" s="164"/>
      <c r="G135" s="166"/>
      <c r="H135" s="162"/>
      <c r="I135" s="154"/>
      <c r="J135" s="156"/>
      <c r="M135" s="36">
        <v>166</v>
      </c>
    </row>
    <row r="136" spans="1:16" ht="3.6" customHeight="1" x14ac:dyDescent="0.3">
      <c r="B136" s="12"/>
      <c r="C136" s="12"/>
      <c r="D136" s="12"/>
      <c r="M136" s="36">
        <v>167</v>
      </c>
    </row>
    <row r="137" spans="1:16" ht="10.199999999999999" customHeight="1" x14ac:dyDescent="0.3">
      <c r="A137" s="32">
        <v>17</v>
      </c>
      <c r="B137" s="3" t="s">
        <v>1</v>
      </c>
      <c r="C137" s="4" t="s">
        <v>457</v>
      </c>
      <c r="D137" s="4" t="s">
        <v>3</v>
      </c>
      <c r="E137" s="25">
        <v>49</v>
      </c>
      <c r="F137" s="5">
        <v>50</v>
      </c>
      <c r="G137" s="23">
        <v>51</v>
      </c>
      <c r="H137" s="25" t="s">
        <v>4</v>
      </c>
      <c r="I137" s="5" t="s">
        <v>5</v>
      </c>
      <c r="J137" s="6" t="s">
        <v>6</v>
      </c>
      <c r="M137" s="36">
        <v>170</v>
      </c>
    </row>
    <row r="138" spans="1:16" ht="10.199999999999999" customHeight="1" x14ac:dyDescent="0.3">
      <c r="A138" s="157">
        <v>49</v>
      </c>
      <c r="B138" s="7" t="s">
        <v>177</v>
      </c>
      <c r="C138" s="159" t="s">
        <v>55</v>
      </c>
      <c r="D138" s="179" t="s">
        <v>38</v>
      </c>
      <c r="E138" s="176"/>
      <c r="F138" s="163" t="s">
        <v>419</v>
      </c>
      <c r="G138" s="173" t="s">
        <v>419</v>
      </c>
      <c r="H138" s="161" t="str">
        <f>COUNTIF(E138:G139,"④")&amp;"/"&amp;2</f>
        <v>2/2</v>
      </c>
      <c r="I138" s="153"/>
      <c r="J138" s="155">
        <v>1</v>
      </c>
      <c r="M138" s="36">
        <v>171</v>
      </c>
      <c r="N138" s="37" t="str">
        <f>IF(J138=1,B138,IF(J140=1,B140,IF(J142=1,B142,"")))</f>
        <v>赤川 友里奈</v>
      </c>
      <c r="O138" s="37" t="str">
        <f>IF(J138=1,C138,IF(J140=1,C140,IF(J142=1,C142,"")))</f>
        <v>東京</v>
      </c>
      <c r="P138" s="37" t="str">
        <f>IF(J138=1,D138,IF(J140=1,D140,IF(J142=1,D142,"")))</f>
        <v>ヨネックス</v>
      </c>
    </row>
    <row r="139" spans="1:16" ht="10.199999999999999" customHeight="1" x14ac:dyDescent="0.3">
      <c r="A139" s="168"/>
      <c r="B139" s="8" t="s">
        <v>178</v>
      </c>
      <c r="C139" s="169"/>
      <c r="D139" s="181"/>
      <c r="E139" s="177"/>
      <c r="F139" s="178"/>
      <c r="G139" s="174"/>
      <c r="H139" s="170"/>
      <c r="I139" s="175"/>
      <c r="J139" s="167"/>
      <c r="M139" s="36">
        <v>172</v>
      </c>
      <c r="N139" s="37" t="str">
        <f>IF(J138=1,B139,IF(J140=1,B141,IF(J142=1,B143,"")))</f>
        <v>米澤　　要</v>
      </c>
      <c r="O139" s="37">
        <f>IF(J138=1,C139,IF(J140=1,C141,IF(J142=1,C143,"")))</f>
        <v>0</v>
      </c>
      <c r="P139" s="37">
        <f>IF(J138=1,D139,IF(J140=1,D141,IF(J142=1,D143,"")))</f>
        <v>0</v>
      </c>
    </row>
    <row r="140" spans="1:16" ht="10.199999999999999" customHeight="1" x14ac:dyDescent="0.3">
      <c r="A140" s="157">
        <v>50</v>
      </c>
      <c r="B140" s="7" t="s">
        <v>179</v>
      </c>
      <c r="C140" s="159" t="s">
        <v>43</v>
      </c>
      <c r="D140" s="179" t="s">
        <v>180</v>
      </c>
      <c r="E140" s="161">
        <v>0</v>
      </c>
      <c r="F140" s="171"/>
      <c r="G140" s="173">
        <v>0</v>
      </c>
      <c r="H140" s="161" t="str">
        <f t="shared" ref="H140" si="30">COUNTIF(E140:G141,"④")&amp;"/"&amp;2</f>
        <v>0/2</v>
      </c>
      <c r="I140" s="153"/>
      <c r="J140" s="155">
        <v>3</v>
      </c>
      <c r="M140" s="36">
        <v>173</v>
      </c>
    </row>
    <row r="141" spans="1:16" ht="10.199999999999999" customHeight="1" x14ac:dyDescent="0.3">
      <c r="A141" s="168"/>
      <c r="B141" s="8" t="s">
        <v>181</v>
      </c>
      <c r="C141" s="169"/>
      <c r="D141" s="181"/>
      <c r="E141" s="170"/>
      <c r="F141" s="172"/>
      <c r="G141" s="174"/>
      <c r="H141" s="170"/>
      <c r="I141" s="175"/>
      <c r="J141" s="167"/>
      <c r="M141" s="36">
        <v>174</v>
      </c>
    </row>
    <row r="142" spans="1:16" ht="10.199999999999999" customHeight="1" x14ac:dyDescent="0.3">
      <c r="A142" s="157">
        <v>51</v>
      </c>
      <c r="B142" s="11" t="s">
        <v>182</v>
      </c>
      <c r="C142" s="12" t="s">
        <v>20</v>
      </c>
      <c r="D142" s="12" t="s">
        <v>183</v>
      </c>
      <c r="E142" s="161">
        <v>2</v>
      </c>
      <c r="F142" s="163" t="s">
        <v>419</v>
      </c>
      <c r="G142" s="165"/>
      <c r="H142" s="161" t="str">
        <f t="shared" ref="H142" si="31">COUNTIF(E142:G143,"④")&amp;"/"&amp;2</f>
        <v>1/2</v>
      </c>
      <c r="I142" s="153"/>
      <c r="J142" s="155">
        <v>2</v>
      </c>
      <c r="M142" s="36">
        <v>175</v>
      </c>
    </row>
    <row r="143" spans="1:16" ht="10.199999999999999" customHeight="1" x14ac:dyDescent="0.3">
      <c r="A143" s="158"/>
      <c r="B143" s="13" t="s">
        <v>184</v>
      </c>
      <c r="C143" s="14" t="s">
        <v>185</v>
      </c>
      <c r="D143" s="14" t="s">
        <v>186</v>
      </c>
      <c r="E143" s="162"/>
      <c r="F143" s="164"/>
      <c r="G143" s="166"/>
      <c r="H143" s="162"/>
      <c r="I143" s="154"/>
      <c r="J143" s="156"/>
      <c r="M143" s="36">
        <v>176</v>
      </c>
    </row>
    <row r="144" spans="1:16" ht="3.6" customHeight="1" x14ac:dyDescent="0.3">
      <c r="B144" s="12"/>
      <c r="C144" s="12"/>
      <c r="D144" s="12"/>
      <c r="M144" s="36">
        <v>177</v>
      </c>
    </row>
    <row r="145" spans="1:16" ht="10.199999999999999" customHeight="1" x14ac:dyDescent="0.3">
      <c r="A145" s="2">
        <v>18</v>
      </c>
      <c r="B145" s="3" t="s">
        <v>1</v>
      </c>
      <c r="C145" s="4" t="s">
        <v>457</v>
      </c>
      <c r="D145" s="29" t="s">
        <v>3</v>
      </c>
      <c r="E145" s="25">
        <v>52</v>
      </c>
      <c r="F145" s="5">
        <v>53</v>
      </c>
      <c r="G145" s="23">
        <v>54</v>
      </c>
      <c r="H145" s="25" t="s">
        <v>4</v>
      </c>
      <c r="I145" s="5" t="s">
        <v>5</v>
      </c>
      <c r="J145" s="6" t="s">
        <v>6</v>
      </c>
      <c r="M145" s="36">
        <v>180</v>
      </c>
    </row>
    <row r="146" spans="1:16" ht="10.199999999999999" customHeight="1" x14ac:dyDescent="0.3">
      <c r="A146" s="157">
        <v>52</v>
      </c>
      <c r="B146" s="7" t="s">
        <v>187</v>
      </c>
      <c r="C146" s="18" t="s">
        <v>20</v>
      </c>
      <c r="D146" s="9" t="s">
        <v>78</v>
      </c>
      <c r="E146" s="176"/>
      <c r="F146" s="163" t="s">
        <v>419</v>
      </c>
      <c r="G146" s="173" t="s">
        <v>419</v>
      </c>
      <c r="H146" s="161" t="str">
        <f>COUNTIF(E146:G147,"④")&amp;"/"&amp;2</f>
        <v>2/2</v>
      </c>
      <c r="I146" s="153"/>
      <c r="J146" s="155">
        <v>1</v>
      </c>
      <c r="M146" s="36">
        <v>181</v>
      </c>
      <c r="N146" s="37" t="str">
        <f>IF(J146=1,B146,IF(J148=1,B148,IF(J150=1,B150,"")))</f>
        <v>初鹿　暁哉</v>
      </c>
      <c r="O146" s="37" t="str">
        <f>IF(J146=1,C146,IF(J148=1,C148,IF(J150=1,C150,"")))</f>
        <v>日本学連</v>
      </c>
      <c r="P146" s="37" t="str">
        <f>IF(J146=1,D146,IF(J148=1,D148,IF(J150=1,D150,"")))</f>
        <v>法政大学</v>
      </c>
    </row>
    <row r="147" spans="1:16" ht="10.199999999999999" customHeight="1" x14ac:dyDescent="0.3">
      <c r="A147" s="168"/>
      <c r="B147" s="8" t="s">
        <v>188</v>
      </c>
      <c r="C147" s="19" t="s">
        <v>52</v>
      </c>
      <c r="D147" s="10" t="s">
        <v>53</v>
      </c>
      <c r="E147" s="177"/>
      <c r="F147" s="178"/>
      <c r="G147" s="174"/>
      <c r="H147" s="170"/>
      <c r="I147" s="175"/>
      <c r="J147" s="167"/>
      <c r="M147" s="36">
        <v>182</v>
      </c>
      <c r="N147" s="37" t="str">
        <f>IF(J146=1,B147,IF(J148=1,B149,IF(J150=1,B151,"")))</f>
        <v>佐藤 日香莉</v>
      </c>
      <c r="O147" s="37" t="str">
        <f>IF(J146=1,C147,IF(J148=1,C149,IF(J150=1,C151,"")))</f>
        <v>兵庫</v>
      </c>
      <c r="P147" s="37" t="str">
        <f>IF(J146=1,D147,IF(J148=1,D149,IF(J150=1,D151,"")))</f>
        <v>東芝姫路</v>
      </c>
    </row>
    <row r="148" spans="1:16" ht="10.199999999999999" customHeight="1" x14ac:dyDescent="0.3">
      <c r="A148" s="157">
        <v>53</v>
      </c>
      <c r="B148" s="7" t="s">
        <v>189</v>
      </c>
      <c r="C148" s="159" t="s">
        <v>105</v>
      </c>
      <c r="D148" s="9" t="s">
        <v>190</v>
      </c>
      <c r="E148" s="161">
        <v>0</v>
      </c>
      <c r="F148" s="171"/>
      <c r="G148" s="173">
        <v>3</v>
      </c>
      <c r="H148" s="161" t="str">
        <f t="shared" ref="H148" si="32">COUNTIF(E148:G149,"④")&amp;"/"&amp;2</f>
        <v>0/2</v>
      </c>
      <c r="I148" s="153"/>
      <c r="J148" s="155">
        <v>3</v>
      </c>
      <c r="M148" s="36">
        <v>183</v>
      </c>
    </row>
    <row r="149" spans="1:16" ht="10.199999999999999" customHeight="1" x14ac:dyDescent="0.3">
      <c r="A149" s="168"/>
      <c r="B149" s="8" t="s">
        <v>191</v>
      </c>
      <c r="C149" s="169"/>
      <c r="D149" s="10" t="s">
        <v>192</v>
      </c>
      <c r="E149" s="170"/>
      <c r="F149" s="172"/>
      <c r="G149" s="174"/>
      <c r="H149" s="170"/>
      <c r="I149" s="175"/>
      <c r="J149" s="167"/>
      <c r="M149" s="36">
        <v>184</v>
      </c>
    </row>
    <row r="150" spans="1:16" ht="10.199999999999999" customHeight="1" x14ac:dyDescent="0.3">
      <c r="A150" s="157">
        <v>54</v>
      </c>
      <c r="B150" s="11" t="s">
        <v>193</v>
      </c>
      <c r="C150" s="159" t="s">
        <v>194</v>
      </c>
      <c r="D150" s="179" t="s">
        <v>195</v>
      </c>
      <c r="E150" s="161">
        <v>1</v>
      </c>
      <c r="F150" s="163" t="s">
        <v>419</v>
      </c>
      <c r="G150" s="165"/>
      <c r="H150" s="161" t="str">
        <f t="shared" ref="H150" si="33">COUNTIF(E150:G151,"④")&amp;"/"&amp;2</f>
        <v>1/2</v>
      </c>
      <c r="I150" s="153"/>
      <c r="J150" s="155">
        <v>2</v>
      </c>
      <c r="M150" s="36">
        <v>185</v>
      </c>
    </row>
    <row r="151" spans="1:16" ht="10.199999999999999" customHeight="1" x14ac:dyDescent="0.3">
      <c r="A151" s="158"/>
      <c r="B151" s="13" t="s">
        <v>196</v>
      </c>
      <c r="C151" s="160"/>
      <c r="D151" s="180"/>
      <c r="E151" s="162"/>
      <c r="F151" s="164"/>
      <c r="G151" s="166"/>
      <c r="H151" s="162"/>
      <c r="I151" s="154"/>
      <c r="J151" s="156"/>
      <c r="M151" s="36">
        <v>186</v>
      </c>
    </row>
    <row r="152" spans="1:16" ht="3.6" customHeight="1" x14ac:dyDescent="0.3">
      <c r="B152" s="12"/>
      <c r="C152" s="12"/>
      <c r="D152" s="12"/>
      <c r="M152" s="36">
        <v>187</v>
      </c>
    </row>
    <row r="153" spans="1:16" ht="10.199999999999999" customHeight="1" x14ac:dyDescent="0.3">
      <c r="A153" s="2">
        <v>19</v>
      </c>
      <c r="B153" s="3" t="s">
        <v>1</v>
      </c>
      <c r="C153" s="4" t="s">
        <v>457</v>
      </c>
      <c r="D153" s="29" t="s">
        <v>3</v>
      </c>
      <c r="E153" s="25">
        <v>55</v>
      </c>
      <c r="F153" s="5">
        <v>56</v>
      </c>
      <c r="G153" s="23">
        <v>57</v>
      </c>
      <c r="H153" s="25" t="s">
        <v>4</v>
      </c>
      <c r="I153" s="5" t="s">
        <v>5</v>
      </c>
      <c r="J153" s="6" t="s">
        <v>6</v>
      </c>
      <c r="M153" s="36">
        <v>190</v>
      </c>
    </row>
    <row r="154" spans="1:16" ht="10.199999999999999" customHeight="1" x14ac:dyDescent="0.3">
      <c r="A154" s="157">
        <v>55</v>
      </c>
      <c r="B154" s="7" t="s">
        <v>197</v>
      </c>
      <c r="C154" s="18" t="s">
        <v>17</v>
      </c>
      <c r="D154" s="9" t="s">
        <v>69</v>
      </c>
      <c r="E154" s="176"/>
      <c r="F154" s="163" t="s">
        <v>419</v>
      </c>
      <c r="G154" s="173" t="s">
        <v>419</v>
      </c>
      <c r="H154" s="161" t="str">
        <f>COUNTIF(E154:G155,"④")&amp;"/"&amp;2</f>
        <v>2/2</v>
      </c>
      <c r="I154" s="153"/>
      <c r="J154" s="155">
        <v>1</v>
      </c>
      <c r="M154" s="36">
        <v>191</v>
      </c>
      <c r="N154" s="37" t="str">
        <f>IF(J154=1,B154,IF(J156=1,B156,IF(J158=1,B158,"")))</f>
        <v>丸中　大明</v>
      </c>
      <c r="O154" s="37" t="str">
        <f>IF(J154=1,C154,IF(J156=1,C156,IF(J158=1,C158,"")))</f>
        <v>広島</v>
      </c>
      <c r="P154" s="37" t="str">
        <f>IF(J154=1,D154,IF(J156=1,D156,IF(J158=1,D158,"")))</f>
        <v>NTT西日本</v>
      </c>
    </row>
    <row r="155" spans="1:16" ht="10.199999999999999" customHeight="1" x14ac:dyDescent="0.3">
      <c r="A155" s="168"/>
      <c r="B155" s="8" t="s">
        <v>198</v>
      </c>
      <c r="C155" s="19" t="s">
        <v>20</v>
      </c>
      <c r="D155" s="10" t="s">
        <v>62</v>
      </c>
      <c r="E155" s="177"/>
      <c r="F155" s="178"/>
      <c r="G155" s="174"/>
      <c r="H155" s="170"/>
      <c r="I155" s="175"/>
      <c r="J155" s="167"/>
      <c r="M155" s="36">
        <v>192</v>
      </c>
      <c r="N155" s="37" t="str">
        <f>IF(J154=1,B155,IF(J156=1,B157,IF(J158=1,B159,"")))</f>
        <v>本間 友里那</v>
      </c>
      <c r="O155" s="37" t="str">
        <f>IF(J154=1,C155,IF(J156=1,C157,IF(J158=1,C159,"")))</f>
        <v>日本学連</v>
      </c>
      <c r="P155" s="37" t="str">
        <f>IF(J154=1,D155,IF(J156=1,D157,IF(J158=1,D159,"")))</f>
        <v>神戸松蔭女子学院大学</v>
      </c>
    </row>
    <row r="156" spans="1:16" ht="10.199999999999999" customHeight="1" x14ac:dyDescent="0.3">
      <c r="A156" s="157">
        <v>56</v>
      </c>
      <c r="B156" s="7" t="s">
        <v>199</v>
      </c>
      <c r="C156" s="159" t="s">
        <v>12</v>
      </c>
      <c r="D156" s="179" t="s">
        <v>200</v>
      </c>
      <c r="E156" s="161">
        <v>1</v>
      </c>
      <c r="F156" s="171"/>
      <c r="G156" s="173">
        <v>0</v>
      </c>
      <c r="H156" s="161" t="str">
        <f t="shared" ref="H156" si="34">COUNTIF(E156:G157,"④")&amp;"/"&amp;2</f>
        <v>0/2</v>
      </c>
      <c r="I156" s="153"/>
      <c r="J156" s="155">
        <v>3</v>
      </c>
      <c r="M156" s="36">
        <v>193</v>
      </c>
    </row>
    <row r="157" spans="1:16" ht="10.199999999999999" customHeight="1" x14ac:dyDescent="0.3">
      <c r="A157" s="168"/>
      <c r="B157" s="8" t="s">
        <v>201</v>
      </c>
      <c r="C157" s="169"/>
      <c r="D157" s="181"/>
      <c r="E157" s="170"/>
      <c r="F157" s="172"/>
      <c r="G157" s="174"/>
      <c r="H157" s="170"/>
      <c r="I157" s="175"/>
      <c r="J157" s="167"/>
      <c r="M157" s="36">
        <v>194</v>
      </c>
    </row>
    <row r="158" spans="1:16" ht="10.199999999999999" customHeight="1" x14ac:dyDescent="0.3">
      <c r="A158" s="157">
        <v>57</v>
      </c>
      <c r="B158" s="11" t="s">
        <v>202</v>
      </c>
      <c r="C158" s="159" t="s">
        <v>8</v>
      </c>
      <c r="D158" s="179" t="s">
        <v>9</v>
      </c>
      <c r="E158" s="161">
        <v>3</v>
      </c>
      <c r="F158" s="163" t="s">
        <v>419</v>
      </c>
      <c r="G158" s="165"/>
      <c r="H158" s="161" t="str">
        <f t="shared" ref="H158" si="35">COUNTIF(E158:G159,"④")&amp;"/"&amp;2</f>
        <v>1/2</v>
      </c>
      <c r="I158" s="153"/>
      <c r="J158" s="155">
        <v>2</v>
      </c>
      <c r="M158" s="36">
        <v>195</v>
      </c>
    </row>
    <row r="159" spans="1:16" ht="10.199999999999999" customHeight="1" x14ac:dyDescent="0.3">
      <c r="A159" s="158"/>
      <c r="B159" s="13" t="s">
        <v>203</v>
      </c>
      <c r="C159" s="160"/>
      <c r="D159" s="180"/>
      <c r="E159" s="162"/>
      <c r="F159" s="164"/>
      <c r="G159" s="166"/>
      <c r="H159" s="162"/>
      <c r="I159" s="154"/>
      <c r="J159" s="156"/>
      <c r="M159" s="36">
        <v>196</v>
      </c>
    </row>
    <row r="160" spans="1:16" ht="20.399999999999999" customHeight="1" x14ac:dyDescent="0.3">
      <c r="A160" s="185" t="s">
        <v>204</v>
      </c>
      <c r="B160" s="185"/>
      <c r="C160" s="185"/>
      <c r="D160" s="185"/>
      <c r="E160" s="185"/>
      <c r="F160" s="185"/>
      <c r="G160" s="185"/>
      <c r="H160" s="185"/>
      <c r="I160" s="185"/>
      <c r="J160" s="185"/>
      <c r="M160" s="36">
        <v>197</v>
      </c>
    </row>
    <row r="161" spans="1:16" ht="10.199999999999999" customHeight="1" x14ac:dyDescent="0.3">
      <c r="A161" s="2">
        <v>20</v>
      </c>
      <c r="B161" s="3" t="s">
        <v>1</v>
      </c>
      <c r="C161" s="4" t="s">
        <v>2</v>
      </c>
      <c r="D161" s="4" t="s">
        <v>3</v>
      </c>
      <c r="E161" s="25">
        <v>58</v>
      </c>
      <c r="F161" s="5">
        <v>59</v>
      </c>
      <c r="G161" s="23">
        <v>60</v>
      </c>
      <c r="H161" s="25" t="s">
        <v>205</v>
      </c>
      <c r="I161" s="5" t="s">
        <v>206</v>
      </c>
      <c r="J161" s="6" t="s">
        <v>207</v>
      </c>
      <c r="M161" s="36">
        <v>200</v>
      </c>
    </row>
    <row r="162" spans="1:16" ht="10.199999999999999" customHeight="1" x14ac:dyDescent="0.3">
      <c r="A162" s="157">
        <v>58</v>
      </c>
      <c r="B162" s="7" t="s">
        <v>208</v>
      </c>
      <c r="C162" s="18" t="s">
        <v>17</v>
      </c>
      <c r="D162" s="18" t="s">
        <v>69</v>
      </c>
      <c r="E162" s="176"/>
      <c r="F162" s="163" t="s">
        <v>419</v>
      </c>
      <c r="G162" s="173" t="s">
        <v>419</v>
      </c>
      <c r="H162" s="161" t="str">
        <f>COUNTIF(E162:G163,"④")&amp;"/"&amp;2</f>
        <v>2/2</v>
      </c>
      <c r="I162" s="153"/>
      <c r="J162" s="155">
        <v>1</v>
      </c>
      <c r="M162" s="36">
        <v>201</v>
      </c>
      <c r="N162" s="37" t="str">
        <f>IF(J162=1,B162,IF(J164=1,B164,IF(J166=1,B166,"")))</f>
        <v>上松　俊貴</v>
      </c>
      <c r="O162" s="37" t="str">
        <f>IF(J162=1,C162,IF(J164=1,C164,IF(J166=1,C166,"")))</f>
        <v>広島</v>
      </c>
      <c r="P162" s="37" t="str">
        <f>IF(J162=1,D162,IF(J164=1,D164,IF(J166=1,D166,"")))</f>
        <v>NTT西日本</v>
      </c>
    </row>
    <row r="163" spans="1:16" ht="10.199999999999999" customHeight="1" x14ac:dyDescent="0.3">
      <c r="A163" s="168"/>
      <c r="B163" s="8" t="s">
        <v>209</v>
      </c>
      <c r="C163" s="19" t="s">
        <v>20</v>
      </c>
      <c r="D163" s="19" t="s">
        <v>32</v>
      </c>
      <c r="E163" s="177"/>
      <c r="F163" s="178"/>
      <c r="G163" s="174"/>
      <c r="H163" s="170"/>
      <c r="I163" s="175"/>
      <c r="J163" s="167"/>
      <c r="M163" s="36">
        <v>202</v>
      </c>
      <c r="N163" s="37" t="str">
        <f>IF(J162=1,B163,IF(J164=1,B165,IF(J166=1,B167,"")))</f>
        <v>前田　梨緒</v>
      </c>
      <c r="O163" s="37" t="str">
        <f>IF(J162=1,C163,IF(J164=1,C165,IF(J166=1,C167,"")))</f>
        <v>日本学連</v>
      </c>
      <c r="P163" s="37" t="str">
        <f>IF(J162=1,D163,IF(J164=1,D165,IF(J166=1,D167,"")))</f>
        <v>明治大学</v>
      </c>
    </row>
    <row r="164" spans="1:16" ht="10.199999999999999" customHeight="1" x14ac:dyDescent="0.3">
      <c r="A164" s="157">
        <v>59</v>
      </c>
      <c r="B164" s="7" t="s">
        <v>210</v>
      </c>
      <c r="C164" s="18" t="s">
        <v>105</v>
      </c>
      <c r="D164" s="18" t="s">
        <v>211</v>
      </c>
      <c r="E164" s="161">
        <v>0</v>
      </c>
      <c r="F164" s="171"/>
      <c r="G164" s="173" t="s">
        <v>419</v>
      </c>
      <c r="H164" s="161" t="str">
        <f t="shared" ref="H164" si="36">COUNTIF(E164:G165,"④")&amp;"/"&amp;2</f>
        <v>1/2</v>
      </c>
      <c r="I164" s="153"/>
      <c r="J164" s="155">
        <v>2</v>
      </c>
      <c r="M164" s="36">
        <v>203</v>
      </c>
    </row>
    <row r="165" spans="1:16" ht="10.199999999999999" customHeight="1" x14ac:dyDescent="0.3">
      <c r="A165" s="168"/>
      <c r="B165" s="8" t="s">
        <v>212</v>
      </c>
      <c r="C165" s="19" t="s">
        <v>73</v>
      </c>
      <c r="D165" s="19" t="s">
        <v>213</v>
      </c>
      <c r="E165" s="170"/>
      <c r="F165" s="172"/>
      <c r="G165" s="174"/>
      <c r="H165" s="170"/>
      <c r="I165" s="175"/>
      <c r="J165" s="167"/>
      <c r="M165" s="36">
        <v>204</v>
      </c>
    </row>
    <row r="166" spans="1:16" ht="10.199999999999999" customHeight="1" x14ac:dyDescent="0.3">
      <c r="A166" s="157">
        <v>60</v>
      </c>
      <c r="B166" s="11" t="s">
        <v>214</v>
      </c>
      <c r="C166" s="12" t="s">
        <v>37</v>
      </c>
      <c r="D166" s="12" t="s">
        <v>215</v>
      </c>
      <c r="E166" s="161">
        <v>0</v>
      </c>
      <c r="F166" s="163">
        <v>2</v>
      </c>
      <c r="G166" s="165"/>
      <c r="H166" s="161" t="str">
        <f t="shared" ref="H166" si="37">COUNTIF(E166:G167,"④")&amp;"/"&amp;2</f>
        <v>0/2</v>
      </c>
      <c r="I166" s="153"/>
      <c r="J166" s="155">
        <v>3</v>
      </c>
      <c r="M166" s="36">
        <v>205</v>
      </c>
    </row>
    <row r="167" spans="1:16" ht="10.199999999999999" customHeight="1" x14ac:dyDescent="0.3">
      <c r="A167" s="158"/>
      <c r="B167" s="13" t="s">
        <v>216</v>
      </c>
      <c r="C167" s="14" t="s">
        <v>217</v>
      </c>
      <c r="D167" s="14" t="s">
        <v>218</v>
      </c>
      <c r="E167" s="162"/>
      <c r="F167" s="164"/>
      <c r="G167" s="166"/>
      <c r="H167" s="162"/>
      <c r="I167" s="154"/>
      <c r="J167" s="156"/>
      <c r="M167" s="36">
        <v>206</v>
      </c>
    </row>
    <row r="168" spans="1:16" ht="3.6" customHeight="1" x14ac:dyDescent="0.3">
      <c r="B168" s="12"/>
      <c r="C168" s="12"/>
      <c r="D168" s="12"/>
      <c r="M168" s="36">
        <v>207</v>
      </c>
    </row>
    <row r="169" spans="1:16" ht="10.199999999999999" customHeight="1" x14ac:dyDescent="0.3">
      <c r="A169" s="2">
        <v>21</v>
      </c>
      <c r="B169" s="3" t="s">
        <v>1</v>
      </c>
      <c r="C169" s="4" t="s">
        <v>2</v>
      </c>
      <c r="D169" s="29" t="s">
        <v>3</v>
      </c>
      <c r="E169" s="25">
        <v>61</v>
      </c>
      <c r="F169" s="5">
        <v>62</v>
      </c>
      <c r="G169" s="23">
        <v>63</v>
      </c>
      <c r="H169" s="25" t="s">
        <v>205</v>
      </c>
      <c r="I169" s="5" t="s">
        <v>206</v>
      </c>
      <c r="J169" s="6" t="s">
        <v>207</v>
      </c>
      <c r="M169" s="36">
        <v>210</v>
      </c>
    </row>
    <row r="170" spans="1:16" ht="10.199999999999999" customHeight="1" x14ac:dyDescent="0.3">
      <c r="A170" s="157">
        <v>61</v>
      </c>
      <c r="B170" s="7" t="s">
        <v>219</v>
      </c>
      <c r="C170" s="159" t="s">
        <v>29</v>
      </c>
      <c r="D170" s="9" t="s">
        <v>62</v>
      </c>
      <c r="E170" s="176"/>
      <c r="F170" s="163" t="s">
        <v>419</v>
      </c>
      <c r="G170" s="173">
        <v>0</v>
      </c>
      <c r="H170" s="161" t="str">
        <f>COUNTIF(E170:G171,"④")&amp;"/"&amp;2</f>
        <v>1/2</v>
      </c>
      <c r="I170" s="153"/>
      <c r="J170" s="155">
        <v>2</v>
      </c>
      <c r="M170" s="36">
        <v>211</v>
      </c>
      <c r="N170" s="37" t="str">
        <f>IF(J170=1,B170,IF(J172=1,B172,IF(J174=1,B174,"")))</f>
        <v>高村　悌紳</v>
      </c>
      <c r="O170" s="37" t="str">
        <f>IF(J170=1,C170,IF(J172=1,C172,IF(J174=1,C174,"")))</f>
        <v>京都</v>
      </c>
      <c r="P170" s="37" t="str">
        <f>IF(J170=1,D170,IF(J172=1,D172,IF(J174=1,D174,"")))</f>
        <v>ワタキューセイモア</v>
      </c>
    </row>
    <row r="171" spans="1:16" ht="10.199999999999999" customHeight="1" x14ac:dyDescent="0.3">
      <c r="A171" s="168"/>
      <c r="B171" s="8" t="s">
        <v>220</v>
      </c>
      <c r="C171" s="169"/>
      <c r="D171" s="10" t="s">
        <v>50</v>
      </c>
      <c r="E171" s="177"/>
      <c r="F171" s="178"/>
      <c r="G171" s="174"/>
      <c r="H171" s="170"/>
      <c r="I171" s="175"/>
      <c r="J171" s="167"/>
      <c r="M171" s="36">
        <v>212</v>
      </c>
      <c r="N171" s="37" t="str">
        <f>IF(J170=1,B171,IF(J172=1,B173,IF(J174=1,B175,"")))</f>
        <v>岡田　真凜</v>
      </c>
      <c r="O171" s="37">
        <f>IF(J170=1,C171,IF(J172=1,C173,IF(J174=1,C175,"")))</f>
        <v>0</v>
      </c>
      <c r="P171" s="37">
        <f>IF(J170=1,D171,IF(J172=1,D173,IF(J174=1,D175,"")))</f>
        <v>0</v>
      </c>
    </row>
    <row r="172" spans="1:16" ht="10.199999999999999" customHeight="1" x14ac:dyDescent="0.3">
      <c r="A172" s="157">
        <v>62</v>
      </c>
      <c r="B172" s="7" t="s">
        <v>221</v>
      </c>
      <c r="C172" s="159" t="s">
        <v>17</v>
      </c>
      <c r="D172" s="179" t="s">
        <v>18</v>
      </c>
      <c r="E172" s="161">
        <v>0</v>
      </c>
      <c r="F172" s="171"/>
      <c r="G172" s="173">
        <v>0</v>
      </c>
      <c r="H172" s="161" t="str">
        <f t="shared" ref="H172" si="38">COUNTIF(E172:G173,"④")&amp;"/"&amp;2</f>
        <v>0/2</v>
      </c>
      <c r="I172" s="153"/>
      <c r="J172" s="155">
        <v>3</v>
      </c>
      <c r="M172" s="36">
        <v>213</v>
      </c>
    </row>
    <row r="173" spans="1:16" ht="10.199999999999999" customHeight="1" x14ac:dyDescent="0.3">
      <c r="A173" s="168"/>
      <c r="B173" s="8" t="s">
        <v>222</v>
      </c>
      <c r="C173" s="169"/>
      <c r="D173" s="181"/>
      <c r="E173" s="170"/>
      <c r="F173" s="172"/>
      <c r="G173" s="174"/>
      <c r="H173" s="170"/>
      <c r="I173" s="175"/>
      <c r="J173" s="167"/>
      <c r="M173" s="36">
        <v>214</v>
      </c>
    </row>
    <row r="174" spans="1:16" ht="10.199999999999999" customHeight="1" x14ac:dyDescent="0.3">
      <c r="A174" s="157">
        <v>63</v>
      </c>
      <c r="B174" s="11" t="s">
        <v>223</v>
      </c>
      <c r="C174" s="159" t="s">
        <v>8</v>
      </c>
      <c r="D174" s="179" t="s">
        <v>9</v>
      </c>
      <c r="E174" s="161" t="s">
        <v>419</v>
      </c>
      <c r="F174" s="163" t="s">
        <v>419</v>
      </c>
      <c r="G174" s="165"/>
      <c r="H174" s="161" t="str">
        <f t="shared" ref="H174" si="39">COUNTIF(E174:G175,"④")&amp;"/"&amp;2</f>
        <v>2/2</v>
      </c>
      <c r="I174" s="153"/>
      <c r="J174" s="155">
        <v>1</v>
      </c>
      <c r="M174" s="36">
        <v>215</v>
      </c>
    </row>
    <row r="175" spans="1:16" ht="10.199999999999999" customHeight="1" x14ac:dyDescent="0.3">
      <c r="A175" s="158"/>
      <c r="B175" s="13" t="s">
        <v>224</v>
      </c>
      <c r="C175" s="160"/>
      <c r="D175" s="180"/>
      <c r="E175" s="162"/>
      <c r="F175" s="164"/>
      <c r="G175" s="166"/>
      <c r="H175" s="162"/>
      <c r="I175" s="154"/>
      <c r="J175" s="156"/>
      <c r="M175" s="36">
        <v>216</v>
      </c>
    </row>
    <row r="176" spans="1:16" ht="3.6" customHeight="1" x14ac:dyDescent="0.3">
      <c r="B176" s="12"/>
      <c r="C176" s="12"/>
      <c r="D176" s="12"/>
      <c r="M176" s="36">
        <v>217</v>
      </c>
    </row>
    <row r="177" spans="1:16" ht="10.199999999999999" customHeight="1" x14ac:dyDescent="0.3">
      <c r="A177" s="2">
        <v>22</v>
      </c>
      <c r="B177" s="3" t="s">
        <v>1</v>
      </c>
      <c r="C177" s="4" t="s">
        <v>2</v>
      </c>
      <c r="D177" s="29" t="s">
        <v>3</v>
      </c>
      <c r="E177" s="25">
        <v>64</v>
      </c>
      <c r="F177" s="5">
        <v>65</v>
      </c>
      <c r="G177" s="23">
        <v>66</v>
      </c>
      <c r="H177" s="25" t="s">
        <v>205</v>
      </c>
      <c r="I177" s="5" t="s">
        <v>206</v>
      </c>
      <c r="J177" s="6" t="s">
        <v>207</v>
      </c>
      <c r="M177" s="36">
        <v>220</v>
      </c>
    </row>
    <row r="178" spans="1:16" ht="10.199999999999999" customHeight="1" x14ac:dyDescent="0.3">
      <c r="A178" s="157">
        <v>64</v>
      </c>
      <c r="B178" s="7" t="s">
        <v>225</v>
      </c>
      <c r="C178" s="159" t="s">
        <v>12</v>
      </c>
      <c r="D178" s="9" t="s">
        <v>154</v>
      </c>
      <c r="E178" s="176"/>
      <c r="F178" s="163">
        <v>0</v>
      </c>
      <c r="G178" s="173">
        <v>2</v>
      </c>
      <c r="H178" s="161" t="str">
        <f>COUNTIF(E178:G179,"④")&amp;"/"&amp;2</f>
        <v>0/2</v>
      </c>
      <c r="I178" s="153"/>
      <c r="J178" s="155">
        <v>3</v>
      </c>
      <c r="M178" s="36">
        <v>221</v>
      </c>
      <c r="N178" s="37" t="str">
        <f>IF(J178=1,B178,IF(J180=1,B180,IF(J182=1,B182,"")))</f>
        <v>片野　理音</v>
      </c>
      <c r="O178" s="37" t="str">
        <f>IF(J178=1,C178,IF(J180=1,C180,IF(J182=1,C182,"")))</f>
        <v>東京</v>
      </c>
      <c r="P178" s="37" t="str">
        <f>IF(J178=1,D178,IF(J180=1,D180,IF(J182=1,D182,"")))</f>
        <v>ヨネックス</v>
      </c>
    </row>
    <row r="179" spans="1:16" ht="10.199999999999999" customHeight="1" x14ac:dyDescent="0.3">
      <c r="A179" s="168"/>
      <c r="B179" s="8" t="s">
        <v>226</v>
      </c>
      <c r="C179" s="169"/>
      <c r="D179" s="10" t="s">
        <v>141</v>
      </c>
      <c r="E179" s="177"/>
      <c r="F179" s="178"/>
      <c r="G179" s="174"/>
      <c r="H179" s="170"/>
      <c r="I179" s="175"/>
      <c r="J179" s="167"/>
      <c r="M179" s="36">
        <v>222</v>
      </c>
      <c r="N179" s="37" t="str">
        <f>IF(J178=1,B179,IF(J180=1,B181,IF(J182=1,B183,"")))</f>
        <v>荒木　　駿</v>
      </c>
      <c r="O179" s="37">
        <f>IF(J178=1,C179,IF(J180=1,C181,IF(J182=1,C183,"")))</f>
        <v>0</v>
      </c>
      <c r="P179" s="37">
        <f>IF(J178=1,D179,IF(J180=1,D181,IF(J182=1,D183,"")))</f>
        <v>0</v>
      </c>
    </row>
    <row r="180" spans="1:16" ht="10.199999999999999" customHeight="1" x14ac:dyDescent="0.3">
      <c r="A180" s="157">
        <v>65</v>
      </c>
      <c r="B180" s="7" t="s">
        <v>227</v>
      </c>
      <c r="C180" s="159" t="s">
        <v>55</v>
      </c>
      <c r="D180" s="179" t="s">
        <v>38</v>
      </c>
      <c r="E180" s="161" t="s">
        <v>419</v>
      </c>
      <c r="F180" s="171"/>
      <c r="G180" s="173" t="s">
        <v>419</v>
      </c>
      <c r="H180" s="161" t="str">
        <f t="shared" ref="H180" si="40">COUNTIF(E180:G181,"④")&amp;"/"&amp;2</f>
        <v>2/2</v>
      </c>
      <c r="I180" s="153"/>
      <c r="J180" s="155">
        <v>1</v>
      </c>
      <c r="M180" s="36">
        <v>223</v>
      </c>
    </row>
    <row r="181" spans="1:16" ht="10.199999999999999" customHeight="1" x14ac:dyDescent="0.3">
      <c r="A181" s="168"/>
      <c r="B181" s="8" t="s">
        <v>228</v>
      </c>
      <c r="C181" s="169"/>
      <c r="D181" s="181"/>
      <c r="E181" s="170"/>
      <c r="F181" s="172"/>
      <c r="G181" s="174"/>
      <c r="H181" s="170"/>
      <c r="I181" s="175"/>
      <c r="J181" s="167"/>
      <c r="M181" s="36">
        <v>224</v>
      </c>
    </row>
    <row r="182" spans="1:16" ht="10.199999999999999" customHeight="1" x14ac:dyDescent="0.3">
      <c r="A182" s="157">
        <v>66</v>
      </c>
      <c r="B182" s="11" t="s">
        <v>229</v>
      </c>
      <c r="C182" s="159" t="s">
        <v>52</v>
      </c>
      <c r="D182" s="33" t="s">
        <v>53</v>
      </c>
      <c r="E182" s="161" t="s">
        <v>419</v>
      </c>
      <c r="F182" s="163">
        <v>3</v>
      </c>
      <c r="G182" s="165"/>
      <c r="H182" s="161" t="str">
        <f t="shared" ref="H182" si="41">COUNTIF(E182:G183,"④")&amp;"/"&amp;2</f>
        <v>1/2</v>
      </c>
      <c r="I182" s="153"/>
      <c r="J182" s="155">
        <v>2</v>
      </c>
      <c r="M182" s="36">
        <v>225</v>
      </c>
    </row>
    <row r="183" spans="1:16" ht="10.199999999999999" customHeight="1" x14ac:dyDescent="0.3">
      <c r="A183" s="158"/>
      <c r="B183" s="13" t="s">
        <v>230</v>
      </c>
      <c r="C183" s="160"/>
      <c r="D183" s="34" t="s">
        <v>231</v>
      </c>
      <c r="E183" s="162"/>
      <c r="F183" s="164"/>
      <c r="G183" s="166"/>
      <c r="H183" s="162"/>
      <c r="I183" s="154"/>
      <c r="J183" s="156"/>
      <c r="M183" s="36">
        <v>226</v>
      </c>
    </row>
    <row r="184" spans="1:16" ht="3.6" customHeight="1" x14ac:dyDescent="0.3">
      <c r="B184" s="12"/>
      <c r="C184" s="12"/>
      <c r="D184" s="12"/>
      <c r="M184" s="36">
        <v>227</v>
      </c>
    </row>
    <row r="185" spans="1:16" ht="10.199999999999999" customHeight="1" x14ac:dyDescent="0.3">
      <c r="A185" s="2">
        <v>23</v>
      </c>
      <c r="B185" s="3" t="s">
        <v>1</v>
      </c>
      <c r="C185" s="4" t="s">
        <v>2</v>
      </c>
      <c r="D185" s="29" t="s">
        <v>3</v>
      </c>
      <c r="E185" s="25">
        <v>67</v>
      </c>
      <c r="F185" s="5">
        <v>68</v>
      </c>
      <c r="G185" s="23">
        <v>69</v>
      </c>
      <c r="H185" s="25" t="s">
        <v>205</v>
      </c>
      <c r="I185" s="5" t="s">
        <v>206</v>
      </c>
      <c r="J185" s="6" t="s">
        <v>207</v>
      </c>
      <c r="M185" s="36">
        <v>230</v>
      </c>
    </row>
    <row r="186" spans="1:16" ht="10.199999999999999" customHeight="1" x14ac:dyDescent="0.3">
      <c r="A186" s="157">
        <v>67</v>
      </c>
      <c r="B186" s="7" t="s">
        <v>232</v>
      </c>
      <c r="C186" s="159" t="s">
        <v>8</v>
      </c>
      <c r="D186" s="179" t="s">
        <v>9</v>
      </c>
      <c r="E186" s="176"/>
      <c r="F186" s="163" t="s">
        <v>419</v>
      </c>
      <c r="G186" s="173" t="s">
        <v>419</v>
      </c>
      <c r="H186" s="161" t="str">
        <f>COUNTIF(E186:G187,"④")&amp;"/"&amp;2</f>
        <v>2/2</v>
      </c>
      <c r="I186" s="153"/>
      <c r="J186" s="155">
        <v>1</v>
      </c>
      <c r="M186" s="36">
        <v>231</v>
      </c>
      <c r="N186" s="37" t="str">
        <f>IF(J186=1,B186,IF(J188=1,B188,IF(J190=1,B190,"")))</f>
        <v>星野　雄慈</v>
      </c>
      <c r="O186" s="37" t="str">
        <f>IF(J186=1,C186,IF(J188=1,C188,IF(J190=1,C190,"")))</f>
        <v>京都</v>
      </c>
      <c r="P186" s="37" t="str">
        <f>IF(J186=1,D186,IF(J188=1,D188,IF(J190=1,D190,"")))</f>
        <v>ワタキューセイモア</v>
      </c>
    </row>
    <row r="187" spans="1:16" ht="10.199999999999999" customHeight="1" x14ac:dyDescent="0.3">
      <c r="A187" s="168"/>
      <c r="B187" s="8" t="s">
        <v>233</v>
      </c>
      <c r="C187" s="169"/>
      <c r="D187" s="181"/>
      <c r="E187" s="177"/>
      <c r="F187" s="178"/>
      <c r="G187" s="174"/>
      <c r="H187" s="170"/>
      <c r="I187" s="175"/>
      <c r="J187" s="167"/>
      <c r="M187" s="36">
        <v>232</v>
      </c>
      <c r="N187" s="37" t="str">
        <f>IF(J186=1,B187,IF(J188=1,B189,IF(J190=1,B191,"")))</f>
        <v>原口　美咲</v>
      </c>
      <c r="O187" s="37">
        <f>IF(J186=1,C187,IF(J188=1,C189,IF(J190=1,C191,"")))</f>
        <v>0</v>
      </c>
      <c r="P187" s="37">
        <f>IF(J186=1,D187,IF(J188=1,D189,IF(J190=1,D191,"")))</f>
        <v>0</v>
      </c>
    </row>
    <row r="188" spans="1:16" ht="10.199999999999999" customHeight="1" x14ac:dyDescent="0.3">
      <c r="A188" s="157">
        <v>68</v>
      </c>
      <c r="B188" s="7" t="s">
        <v>234</v>
      </c>
      <c r="C188" s="159" t="s">
        <v>29</v>
      </c>
      <c r="D188" s="179" t="s">
        <v>30</v>
      </c>
      <c r="E188" s="161">
        <v>1</v>
      </c>
      <c r="F188" s="171"/>
      <c r="G188" s="173" t="s">
        <v>419</v>
      </c>
      <c r="H188" s="161" t="str">
        <f t="shared" ref="H188" si="42">COUNTIF(E188:G189,"④")&amp;"/"&amp;2</f>
        <v>1/2</v>
      </c>
      <c r="I188" s="153"/>
      <c r="J188" s="155">
        <v>2</v>
      </c>
      <c r="M188" s="36">
        <v>233</v>
      </c>
    </row>
    <row r="189" spans="1:16" ht="10.199999999999999" customHeight="1" x14ac:dyDescent="0.3">
      <c r="A189" s="168"/>
      <c r="B189" s="8" t="s">
        <v>235</v>
      </c>
      <c r="C189" s="169"/>
      <c r="D189" s="181"/>
      <c r="E189" s="170"/>
      <c r="F189" s="172"/>
      <c r="G189" s="174"/>
      <c r="H189" s="170"/>
      <c r="I189" s="175"/>
      <c r="J189" s="167"/>
      <c r="M189" s="36">
        <v>234</v>
      </c>
    </row>
    <row r="190" spans="1:16" ht="10.199999999999999" customHeight="1" x14ac:dyDescent="0.3">
      <c r="A190" s="157">
        <v>69</v>
      </c>
      <c r="B190" s="11" t="s">
        <v>236</v>
      </c>
      <c r="C190" s="159" t="s">
        <v>17</v>
      </c>
      <c r="D190" s="33" t="s">
        <v>132</v>
      </c>
      <c r="E190" s="161">
        <v>1</v>
      </c>
      <c r="F190" s="163">
        <v>0</v>
      </c>
      <c r="G190" s="165"/>
      <c r="H190" s="161" t="str">
        <f t="shared" ref="H190" si="43">COUNTIF(E190:G191,"④")&amp;"/"&amp;2</f>
        <v>0/2</v>
      </c>
      <c r="I190" s="153"/>
      <c r="J190" s="155">
        <v>3</v>
      </c>
      <c r="M190" s="36">
        <v>235</v>
      </c>
    </row>
    <row r="191" spans="1:16" ht="10.199999999999999" customHeight="1" x14ac:dyDescent="0.3">
      <c r="A191" s="158"/>
      <c r="B191" s="13" t="s">
        <v>237</v>
      </c>
      <c r="C191" s="160"/>
      <c r="D191" s="34" t="s">
        <v>94</v>
      </c>
      <c r="E191" s="162"/>
      <c r="F191" s="164"/>
      <c r="G191" s="166"/>
      <c r="H191" s="162"/>
      <c r="I191" s="154"/>
      <c r="J191" s="156"/>
      <c r="M191" s="36">
        <v>236</v>
      </c>
    </row>
    <row r="192" spans="1:16" ht="3.6" customHeight="1" x14ac:dyDescent="0.3">
      <c r="B192" s="12"/>
      <c r="C192" s="12"/>
      <c r="D192" s="12"/>
      <c r="M192" s="36">
        <v>237</v>
      </c>
    </row>
    <row r="193" spans="1:16" ht="10.199999999999999" customHeight="1" x14ac:dyDescent="0.3">
      <c r="A193" s="2">
        <v>24</v>
      </c>
      <c r="B193" s="3" t="s">
        <v>1</v>
      </c>
      <c r="C193" s="4" t="s">
        <v>2</v>
      </c>
      <c r="D193" s="29" t="s">
        <v>3</v>
      </c>
      <c r="E193" s="25">
        <v>70</v>
      </c>
      <c r="F193" s="5">
        <v>71</v>
      </c>
      <c r="G193" s="23">
        <v>72</v>
      </c>
      <c r="H193" s="25" t="s">
        <v>205</v>
      </c>
      <c r="I193" s="5" t="s">
        <v>206</v>
      </c>
      <c r="J193" s="6" t="s">
        <v>207</v>
      </c>
      <c r="M193" s="36">
        <v>240</v>
      </c>
    </row>
    <row r="194" spans="1:16" ht="10.199999999999999" customHeight="1" x14ac:dyDescent="0.3">
      <c r="A194" s="157">
        <v>70</v>
      </c>
      <c r="B194" s="7" t="s">
        <v>238</v>
      </c>
      <c r="C194" s="159" t="s">
        <v>55</v>
      </c>
      <c r="D194" s="9" t="s">
        <v>56</v>
      </c>
      <c r="E194" s="176"/>
      <c r="F194" s="163" t="s">
        <v>419</v>
      </c>
      <c r="G194" s="173" t="s">
        <v>419</v>
      </c>
      <c r="H194" s="161" t="str">
        <f>COUNTIF(E194:G195,"④")&amp;"/"&amp;2</f>
        <v>2/2</v>
      </c>
      <c r="I194" s="153"/>
      <c r="J194" s="155">
        <v>1</v>
      </c>
      <c r="M194" s="36">
        <v>241</v>
      </c>
      <c r="N194" s="37" t="str">
        <f>IF(J194=1,B194,IF(J196=1,B196,IF(J198=1,B198,"")))</f>
        <v>松本　倫旺</v>
      </c>
      <c r="O194" s="37" t="str">
        <f>IF(J194=1,C194,IF(J196=1,C196,IF(J198=1,C198,"")))</f>
        <v>東京</v>
      </c>
      <c r="P194" s="37" t="str">
        <f>IF(J194=1,D194,IF(J196=1,D196,IF(J198=1,D198,"")))</f>
        <v>東京ガス</v>
      </c>
    </row>
    <row r="195" spans="1:16" ht="10.199999999999999" customHeight="1" x14ac:dyDescent="0.3">
      <c r="A195" s="168"/>
      <c r="B195" s="8" t="s">
        <v>239</v>
      </c>
      <c r="C195" s="169"/>
      <c r="D195" s="10" t="s">
        <v>58</v>
      </c>
      <c r="E195" s="177"/>
      <c r="F195" s="178"/>
      <c r="G195" s="174"/>
      <c r="H195" s="170"/>
      <c r="I195" s="175"/>
      <c r="J195" s="167"/>
      <c r="M195" s="36">
        <v>242</v>
      </c>
      <c r="N195" s="37" t="str">
        <f>IF(J194=1,B195,IF(J196=1,B197,IF(J198=1,B199,"")))</f>
        <v>木原　那菜</v>
      </c>
      <c r="O195" s="37">
        <f>IF(J194=1,C195,IF(J196=1,C197,IF(J198=1,C199,"")))</f>
        <v>0</v>
      </c>
      <c r="P195" s="37" t="str">
        <f>IF(J194=1,D195,IF(J196=1,D197,IF(J198=1,D199,"")))</f>
        <v>ナガセケンコー</v>
      </c>
    </row>
    <row r="196" spans="1:16" ht="10.199999999999999" customHeight="1" x14ac:dyDescent="0.3">
      <c r="A196" s="157">
        <v>71</v>
      </c>
      <c r="B196" s="7" t="s">
        <v>240</v>
      </c>
      <c r="C196" s="159" t="s">
        <v>12</v>
      </c>
      <c r="D196" s="9" t="s">
        <v>72</v>
      </c>
      <c r="E196" s="161">
        <v>0</v>
      </c>
      <c r="F196" s="171"/>
      <c r="G196" s="173" t="s">
        <v>419</v>
      </c>
      <c r="H196" s="161" t="str">
        <f t="shared" ref="H196" si="44">COUNTIF(E196:G197,"④")&amp;"/"&amp;2</f>
        <v>1/2</v>
      </c>
      <c r="I196" s="153"/>
      <c r="J196" s="155">
        <v>2</v>
      </c>
      <c r="M196" s="36">
        <v>243</v>
      </c>
    </row>
    <row r="197" spans="1:16" ht="10.199999999999999" customHeight="1" x14ac:dyDescent="0.3">
      <c r="A197" s="168"/>
      <c r="B197" s="8" t="s">
        <v>241</v>
      </c>
      <c r="C197" s="169"/>
      <c r="D197" s="10" t="s">
        <v>176</v>
      </c>
      <c r="E197" s="170"/>
      <c r="F197" s="172"/>
      <c r="G197" s="174"/>
      <c r="H197" s="170"/>
      <c r="I197" s="175"/>
      <c r="J197" s="167"/>
      <c r="M197" s="36">
        <v>244</v>
      </c>
    </row>
    <row r="198" spans="1:16" ht="10.199999999999999" customHeight="1" x14ac:dyDescent="0.3">
      <c r="A198" s="157">
        <v>72</v>
      </c>
      <c r="B198" s="11" t="s">
        <v>242</v>
      </c>
      <c r="C198" s="159" t="s">
        <v>84</v>
      </c>
      <c r="D198" s="179" t="s">
        <v>243</v>
      </c>
      <c r="E198" s="161">
        <v>0</v>
      </c>
      <c r="F198" s="163">
        <v>2</v>
      </c>
      <c r="G198" s="165"/>
      <c r="H198" s="161" t="str">
        <f t="shared" ref="H198" si="45">COUNTIF(E198:G199,"④")&amp;"/"&amp;2</f>
        <v>0/2</v>
      </c>
      <c r="I198" s="153"/>
      <c r="J198" s="155">
        <v>3</v>
      </c>
      <c r="M198" s="36">
        <v>245</v>
      </c>
    </row>
    <row r="199" spans="1:16" ht="10.199999999999999" customHeight="1" x14ac:dyDescent="0.3">
      <c r="A199" s="158"/>
      <c r="B199" s="13" t="s">
        <v>244</v>
      </c>
      <c r="C199" s="160"/>
      <c r="D199" s="180"/>
      <c r="E199" s="162"/>
      <c r="F199" s="164"/>
      <c r="G199" s="166"/>
      <c r="H199" s="162"/>
      <c r="I199" s="154"/>
      <c r="J199" s="156"/>
      <c r="M199" s="36">
        <v>246</v>
      </c>
    </row>
    <row r="200" spans="1:16" ht="3.6" customHeight="1" x14ac:dyDescent="0.3">
      <c r="B200" s="12"/>
      <c r="C200" s="12"/>
      <c r="D200" s="12"/>
      <c r="M200" s="36">
        <v>247</v>
      </c>
    </row>
    <row r="201" spans="1:16" ht="10.199999999999999" customHeight="1" x14ac:dyDescent="0.3">
      <c r="A201" s="2">
        <v>25</v>
      </c>
      <c r="B201" s="3" t="s">
        <v>1</v>
      </c>
      <c r="C201" s="4" t="s">
        <v>2</v>
      </c>
      <c r="D201" s="29" t="s">
        <v>3</v>
      </c>
      <c r="E201" s="25">
        <v>73</v>
      </c>
      <c r="F201" s="5">
        <v>74</v>
      </c>
      <c r="G201" s="23">
        <v>75</v>
      </c>
      <c r="H201" s="25" t="s">
        <v>205</v>
      </c>
      <c r="I201" s="5" t="s">
        <v>206</v>
      </c>
      <c r="J201" s="6" t="s">
        <v>207</v>
      </c>
      <c r="M201" s="36">
        <v>250</v>
      </c>
    </row>
    <row r="202" spans="1:16" ht="10.199999999999999" customHeight="1" x14ac:dyDescent="0.3">
      <c r="A202" s="157">
        <v>73</v>
      </c>
      <c r="B202" s="7" t="s">
        <v>245</v>
      </c>
      <c r="C202" s="18" t="s">
        <v>20</v>
      </c>
      <c r="D202" s="9" t="s">
        <v>60</v>
      </c>
      <c r="E202" s="176"/>
      <c r="F202" s="163" t="s">
        <v>419</v>
      </c>
      <c r="G202" s="173" t="s">
        <v>419</v>
      </c>
      <c r="H202" s="161" t="str">
        <f>COUNTIF(E202:G203,"④")&amp;"/"&amp;2</f>
        <v>2/2</v>
      </c>
      <c r="I202" s="153"/>
      <c r="J202" s="155">
        <v>1</v>
      </c>
      <c r="M202" s="36">
        <v>251</v>
      </c>
      <c r="N202" s="37" t="str">
        <f>IF(J202=1,B202,IF(J204=1,B204,IF(J206=1,B206,"")))</f>
        <v>矢野　颯人</v>
      </c>
      <c r="O202" s="37" t="str">
        <f>IF(J202=1,C202,IF(J204=1,C204,IF(J206=1,C206,"")))</f>
        <v>日本学連</v>
      </c>
      <c r="P202" s="37" t="str">
        <f>IF(J202=1,D202,IF(J204=1,D204,IF(J206=1,D206,"")))</f>
        <v>早稲田大学</v>
      </c>
    </row>
    <row r="203" spans="1:16" ht="10.199999999999999" customHeight="1" x14ac:dyDescent="0.3">
      <c r="A203" s="168"/>
      <c r="B203" s="8" t="s">
        <v>246</v>
      </c>
      <c r="C203" s="19" t="s">
        <v>55</v>
      </c>
      <c r="D203" s="10" t="s">
        <v>38</v>
      </c>
      <c r="E203" s="177"/>
      <c r="F203" s="178"/>
      <c r="G203" s="174"/>
      <c r="H203" s="170"/>
      <c r="I203" s="175"/>
      <c r="J203" s="167"/>
      <c r="M203" s="36">
        <v>252</v>
      </c>
      <c r="N203" s="37" t="str">
        <f>IF(J202=1,B203,IF(J204=1,B205,IF(J206=1,B207,"")))</f>
        <v>白﨑 ひかる</v>
      </c>
      <c r="O203" s="37" t="str">
        <f>IF(J202=1,C203,IF(J204=1,C205,IF(J206=1,C207,"")))</f>
        <v>東京</v>
      </c>
      <c r="P203" s="37" t="str">
        <f>IF(J202=1,D203,IF(J204=1,D205,IF(J206=1,D207,"")))</f>
        <v>ヨネックス</v>
      </c>
    </row>
    <row r="204" spans="1:16" ht="10.199999999999999" customHeight="1" x14ac:dyDescent="0.3">
      <c r="A204" s="157">
        <v>74</v>
      </c>
      <c r="B204" s="7" t="s">
        <v>247</v>
      </c>
      <c r="C204" s="159" t="s">
        <v>12</v>
      </c>
      <c r="D204" s="9" t="s">
        <v>248</v>
      </c>
      <c r="E204" s="161">
        <v>0</v>
      </c>
      <c r="F204" s="171"/>
      <c r="G204" s="173">
        <v>2</v>
      </c>
      <c r="H204" s="161" t="str">
        <f t="shared" ref="H204" si="46">COUNTIF(E204:G205,"④")&amp;"/"&amp;2</f>
        <v>0/2</v>
      </c>
      <c r="I204" s="153"/>
      <c r="J204" s="155">
        <v>3</v>
      </c>
      <c r="M204" s="36">
        <v>253</v>
      </c>
    </row>
    <row r="205" spans="1:16" ht="10.199999999999999" customHeight="1" x14ac:dyDescent="0.3">
      <c r="A205" s="168"/>
      <c r="B205" s="8" t="s">
        <v>249</v>
      </c>
      <c r="C205" s="169"/>
      <c r="D205" s="10" t="s">
        <v>115</v>
      </c>
      <c r="E205" s="170"/>
      <c r="F205" s="172"/>
      <c r="G205" s="174"/>
      <c r="H205" s="170"/>
      <c r="I205" s="175"/>
      <c r="J205" s="167"/>
      <c r="M205" s="36">
        <v>254</v>
      </c>
    </row>
    <row r="206" spans="1:16" ht="10.199999999999999" customHeight="1" x14ac:dyDescent="0.3">
      <c r="A206" s="157">
        <v>75</v>
      </c>
      <c r="B206" s="11" t="s">
        <v>250</v>
      </c>
      <c r="C206" s="159" t="s">
        <v>8</v>
      </c>
      <c r="D206" s="179" t="s">
        <v>9</v>
      </c>
      <c r="E206" s="161">
        <v>2</v>
      </c>
      <c r="F206" s="163" t="s">
        <v>419</v>
      </c>
      <c r="G206" s="165"/>
      <c r="H206" s="161" t="str">
        <f t="shared" ref="H206" si="47">COUNTIF(E206:G207,"④")&amp;"/"&amp;2</f>
        <v>1/2</v>
      </c>
      <c r="I206" s="153"/>
      <c r="J206" s="155">
        <v>2</v>
      </c>
      <c r="M206" s="36">
        <v>255</v>
      </c>
    </row>
    <row r="207" spans="1:16" ht="10.199999999999999" customHeight="1" x14ac:dyDescent="0.3">
      <c r="A207" s="158"/>
      <c r="B207" s="13" t="s">
        <v>251</v>
      </c>
      <c r="C207" s="160"/>
      <c r="D207" s="180"/>
      <c r="E207" s="162"/>
      <c r="F207" s="164"/>
      <c r="G207" s="166"/>
      <c r="H207" s="162"/>
      <c r="I207" s="154"/>
      <c r="J207" s="156"/>
      <c r="M207" s="36">
        <v>256</v>
      </c>
    </row>
    <row r="208" spans="1:16" ht="3.6" customHeight="1" x14ac:dyDescent="0.3">
      <c r="B208" s="12"/>
      <c r="C208" s="12"/>
      <c r="D208" s="12"/>
      <c r="M208" s="36">
        <v>257</v>
      </c>
    </row>
    <row r="209" spans="1:16" ht="10.199999999999999" customHeight="1" x14ac:dyDescent="0.3">
      <c r="A209" s="2">
        <v>26</v>
      </c>
      <c r="B209" s="3" t="s">
        <v>1</v>
      </c>
      <c r="C209" s="4" t="s">
        <v>2</v>
      </c>
      <c r="D209" s="29" t="s">
        <v>3</v>
      </c>
      <c r="E209" s="25">
        <v>76</v>
      </c>
      <c r="F209" s="5">
        <v>77</v>
      </c>
      <c r="G209" s="23">
        <v>78</v>
      </c>
      <c r="H209" s="25" t="s">
        <v>205</v>
      </c>
      <c r="I209" s="5" t="s">
        <v>206</v>
      </c>
      <c r="J209" s="6" t="s">
        <v>207</v>
      </c>
      <c r="M209" s="36">
        <v>260</v>
      </c>
    </row>
    <row r="210" spans="1:16" ht="10.199999999999999" customHeight="1" x14ac:dyDescent="0.3">
      <c r="A210" s="157">
        <v>76</v>
      </c>
      <c r="B210" s="7" t="s">
        <v>252</v>
      </c>
      <c r="C210" s="18" t="s">
        <v>253</v>
      </c>
      <c r="D210" s="9" t="s">
        <v>254</v>
      </c>
      <c r="E210" s="176"/>
      <c r="F210" s="163" t="s">
        <v>419</v>
      </c>
      <c r="G210" s="173" t="s">
        <v>419</v>
      </c>
      <c r="H210" s="161" t="str">
        <f>COUNTIF(E210:G211,"④")&amp;"/"&amp;2</f>
        <v>2/2</v>
      </c>
      <c r="I210" s="153"/>
      <c r="J210" s="155">
        <v>1</v>
      </c>
      <c r="M210" s="36">
        <v>261</v>
      </c>
      <c r="N210" s="37" t="str">
        <f>IF(J210=1,B210,IF(J212=1,B212,IF(J214=1,B214,"")))</f>
        <v>九島　一馬</v>
      </c>
      <c r="O210" s="37" t="str">
        <f>IF(J210=1,C210,IF(J212=1,C212,IF(J214=1,C214,"")))</f>
        <v>宮城</v>
      </c>
      <c r="P210" s="37" t="str">
        <f>IF(J210=1,D210,IF(J212=1,D212,IF(J214=1,D214,"")))</f>
        <v>ミズノ</v>
      </c>
    </row>
    <row r="211" spans="1:16" ht="10.199999999999999" customHeight="1" x14ac:dyDescent="0.3">
      <c r="A211" s="168"/>
      <c r="B211" s="8" t="s">
        <v>255</v>
      </c>
      <c r="C211" s="19" t="s">
        <v>256</v>
      </c>
      <c r="D211" s="35" t="s">
        <v>257</v>
      </c>
      <c r="E211" s="177"/>
      <c r="F211" s="178"/>
      <c r="G211" s="174"/>
      <c r="H211" s="170"/>
      <c r="I211" s="175"/>
      <c r="J211" s="167"/>
      <c r="M211" s="36">
        <v>262</v>
      </c>
      <c r="N211" s="37" t="str">
        <f>IF(J210=1,B211,IF(J212=1,B213,IF(J214=1,B215,"")))</f>
        <v>黒木　夏穂</v>
      </c>
      <c r="O211" s="37" t="str">
        <f>IF(J210=1,C211,IF(J212=1,C213,IF(J214=1,C215,"")))</f>
        <v>鹿児島</v>
      </c>
      <c r="P211" s="37" t="str">
        <f>IF(J210=1,D211,IF(J212=1,D213,IF(J214=1,D215,"")))</f>
        <v>ＳＨＩＲＯＹＡＭＡ　ＨＯＴＥＬ　ｋａｇｏｓｈｉｍａ</v>
      </c>
    </row>
    <row r="212" spans="1:16" ht="10.199999999999999" customHeight="1" x14ac:dyDescent="0.3">
      <c r="A212" s="157">
        <v>77</v>
      </c>
      <c r="B212" s="7" t="s">
        <v>258</v>
      </c>
      <c r="C212" s="18" t="s">
        <v>29</v>
      </c>
      <c r="D212" s="9" t="s">
        <v>259</v>
      </c>
      <c r="E212" s="161">
        <v>2</v>
      </c>
      <c r="F212" s="171"/>
      <c r="G212" s="173">
        <v>3</v>
      </c>
      <c r="H212" s="161" t="str">
        <f t="shared" ref="H212" si="48">COUNTIF(E212:G213,"④")&amp;"/"&amp;2</f>
        <v>0/2</v>
      </c>
      <c r="I212" s="153"/>
      <c r="J212" s="155">
        <v>3</v>
      </c>
      <c r="M212" s="36">
        <v>263</v>
      </c>
    </row>
    <row r="213" spans="1:16" ht="10.199999999999999" customHeight="1" x14ac:dyDescent="0.3">
      <c r="A213" s="168"/>
      <c r="B213" s="8" t="s">
        <v>260</v>
      </c>
      <c r="C213" s="19" t="s">
        <v>29</v>
      </c>
      <c r="D213" s="10" t="s">
        <v>261</v>
      </c>
      <c r="E213" s="170"/>
      <c r="F213" s="172"/>
      <c r="G213" s="174"/>
      <c r="H213" s="170"/>
      <c r="I213" s="175"/>
      <c r="J213" s="167"/>
      <c r="M213" s="36">
        <v>264</v>
      </c>
    </row>
    <row r="214" spans="1:16" ht="10.199999999999999" customHeight="1" x14ac:dyDescent="0.3">
      <c r="A214" s="157">
        <v>78</v>
      </c>
      <c r="B214" s="11" t="s">
        <v>262</v>
      </c>
      <c r="C214" s="12" t="s">
        <v>17</v>
      </c>
      <c r="D214" s="33" t="s">
        <v>69</v>
      </c>
      <c r="E214" s="161">
        <v>1</v>
      </c>
      <c r="F214" s="163" t="s">
        <v>419</v>
      </c>
      <c r="G214" s="165"/>
      <c r="H214" s="161" t="str">
        <f t="shared" ref="H214" si="49">COUNTIF(E214:G215,"④")&amp;"/"&amp;2</f>
        <v>1/2</v>
      </c>
      <c r="I214" s="153"/>
      <c r="J214" s="155">
        <v>2</v>
      </c>
      <c r="M214" s="36">
        <v>265</v>
      </c>
    </row>
    <row r="215" spans="1:16" ht="10.199999999999999" customHeight="1" x14ac:dyDescent="0.3">
      <c r="A215" s="158"/>
      <c r="B215" s="13" t="s">
        <v>263</v>
      </c>
      <c r="C215" s="14" t="s">
        <v>37</v>
      </c>
      <c r="D215" s="34" t="s">
        <v>58</v>
      </c>
      <c r="E215" s="162"/>
      <c r="F215" s="164"/>
      <c r="G215" s="166"/>
      <c r="H215" s="162"/>
      <c r="I215" s="154"/>
      <c r="J215" s="156"/>
      <c r="M215" s="36">
        <v>266</v>
      </c>
    </row>
    <row r="216" spans="1:16" ht="3.6" customHeight="1" x14ac:dyDescent="0.3">
      <c r="B216" s="12"/>
      <c r="C216" s="12"/>
      <c r="D216" s="12"/>
      <c r="E216" s="22"/>
      <c r="F216" s="22"/>
      <c r="G216" s="22"/>
      <c r="H216" s="12"/>
      <c r="I216" s="22"/>
      <c r="J216" s="12"/>
      <c r="M216" s="36">
        <v>267</v>
      </c>
    </row>
    <row r="217" spans="1:16" ht="10.199999999999999" customHeight="1" x14ac:dyDescent="0.3">
      <c r="A217" s="2">
        <v>27</v>
      </c>
      <c r="B217" s="3" t="s">
        <v>1</v>
      </c>
      <c r="C217" s="4" t="s">
        <v>2</v>
      </c>
      <c r="D217" s="4" t="s">
        <v>3</v>
      </c>
      <c r="E217" s="25">
        <v>79</v>
      </c>
      <c r="F217" s="5">
        <v>80</v>
      </c>
      <c r="G217" s="5">
        <v>81</v>
      </c>
      <c r="H217" s="23">
        <v>82</v>
      </c>
      <c r="I217" s="25" t="s">
        <v>205</v>
      </c>
      <c r="J217" s="5" t="s">
        <v>206</v>
      </c>
      <c r="K217" s="6" t="s">
        <v>207</v>
      </c>
      <c r="M217" s="36">
        <v>270</v>
      </c>
    </row>
    <row r="218" spans="1:16" ht="10.199999999999999" customHeight="1" x14ac:dyDescent="0.3">
      <c r="A218" s="157">
        <v>79</v>
      </c>
      <c r="B218" s="7" t="s">
        <v>264</v>
      </c>
      <c r="C218" s="159" t="s">
        <v>29</v>
      </c>
      <c r="D218" s="159" t="s">
        <v>30</v>
      </c>
      <c r="E218" s="176"/>
      <c r="F218" s="163" t="s">
        <v>419</v>
      </c>
      <c r="G218" s="163" t="s">
        <v>419</v>
      </c>
      <c r="H218" s="173" t="s">
        <v>419</v>
      </c>
      <c r="I218" s="161" t="str">
        <f>COUNTIF(E218:H219,"④")&amp;"/"&amp;3</f>
        <v>3/3</v>
      </c>
      <c r="J218" s="163"/>
      <c r="K218" s="155">
        <v>1</v>
      </c>
      <c r="M218" s="36">
        <v>271</v>
      </c>
      <c r="N218" s="37" t="str">
        <f>IF(K218=1,B218,IF(K220=1,B220,IF(K222=1,B222,IF(K224=1,B224,""))))</f>
        <v>片岡　暁紀</v>
      </c>
      <c r="O218" s="37" t="str">
        <f>IF(K218=1,C218,IF(K220=1,C220,IF(K222=1,C222,IF(K224=1,C224,""))))</f>
        <v>日本学連</v>
      </c>
      <c r="P218" s="37" t="str">
        <f>IF(K218=1,D218,IF(K220=1,D220,IF(K222=1,D222,IF(K224=1,D224,""))))</f>
        <v>日本体育大学</v>
      </c>
    </row>
    <row r="219" spans="1:16" ht="10.199999999999999" customHeight="1" x14ac:dyDescent="0.3">
      <c r="A219" s="168"/>
      <c r="B219" s="8" t="s">
        <v>265</v>
      </c>
      <c r="C219" s="169"/>
      <c r="D219" s="169"/>
      <c r="E219" s="177"/>
      <c r="F219" s="178"/>
      <c r="G219" s="178"/>
      <c r="H219" s="174"/>
      <c r="I219" s="170"/>
      <c r="J219" s="178"/>
      <c r="K219" s="167"/>
      <c r="M219" s="36">
        <v>272</v>
      </c>
      <c r="N219" s="37" t="str">
        <f>IF(K218=1,B219,IF(K220=1,B221,IF(K222=1,B223,IF(K224=1,B225,""))))</f>
        <v>左近　知美</v>
      </c>
      <c r="O219" s="37">
        <f>IF(K218=1,C219,IF(K220=1,C221,IF(K222=1,C223,IF(K224=1,C225,""))))</f>
        <v>0</v>
      </c>
      <c r="P219" s="37">
        <f>IF(K218=1,D219,IF(K220=1,D221,IF(K222=1,D223,IF(K224=1,D225,""))))</f>
        <v>0</v>
      </c>
    </row>
    <row r="220" spans="1:16" ht="10.199999999999999" customHeight="1" x14ac:dyDescent="0.3">
      <c r="A220" s="157">
        <v>80</v>
      </c>
      <c r="B220" s="11" t="s">
        <v>266</v>
      </c>
      <c r="C220" s="12" t="s">
        <v>185</v>
      </c>
      <c r="D220" s="12" t="s">
        <v>267</v>
      </c>
      <c r="E220" s="161">
        <v>2</v>
      </c>
      <c r="F220" s="171"/>
      <c r="G220" s="163">
        <v>1</v>
      </c>
      <c r="H220" s="173" t="s">
        <v>419</v>
      </c>
      <c r="I220" s="161" t="str">
        <f t="shared" ref="I220" si="50">COUNTIF(E220:H221,"④")&amp;"/"&amp;3</f>
        <v>1/3</v>
      </c>
      <c r="J220" s="163"/>
      <c r="K220" s="155">
        <v>3</v>
      </c>
      <c r="M220" s="36">
        <v>273</v>
      </c>
    </row>
    <row r="221" spans="1:16" ht="10.199999999999999" customHeight="1" x14ac:dyDescent="0.3">
      <c r="A221" s="168"/>
      <c r="B221" s="11" t="s">
        <v>268</v>
      </c>
      <c r="C221" s="12" t="s">
        <v>269</v>
      </c>
      <c r="D221" s="12" t="s">
        <v>72</v>
      </c>
      <c r="E221" s="170"/>
      <c r="F221" s="172"/>
      <c r="G221" s="178"/>
      <c r="H221" s="174"/>
      <c r="I221" s="170"/>
      <c r="J221" s="178"/>
      <c r="K221" s="167"/>
      <c r="M221" s="36">
        <v>274</v>
      </c>
    </row>
    <row r="222" spans="1:16" ht="10.199999999999999" customHeight="1" x14ac:dyDescent="0.3">
      <c r="A222" s="157">
        <v>81</v>
      </c>
      <c r="B222" s="7" t="s">
        <v>270</v>
      </c>
      <c r="C222" s="18" t="s">
        <v>52</v>
      </c>
      <c r="D222" s="18" t="s">
        <v>53</v>
      </c>
      <c r="E222" s="161">
        <v>2</v>
      </c>
      <c r="F222" s="163" t="s">
        <v>419</v>
      </c>
      <c r="G222" s="171"/>
      <c r="H222" s="173" t="s">
        <v>419</v>
      </c>
      <c r="I222" s="161" t="str">
        <f t="shared" ref="I222" si="51">COUNTIF(E222:H223,"④")&amp;"/"&amp;3</f>
        <v>2/3</v>
      </c>
      <c r="J222" s="163"/>
      <c r="K222" s="155">
        <v>2</v>
      </c>
      <c r="M222" s="36">
        <v>275</v>
      </c>
    </row>
    <row r="223" spans="1:16" ht="10.199999999999999" customHeight="1" x14ac:dyDescent="0.3">
      <c r="A223" s="168"/>
      <c r="B223" s="8" t="s">
        <v>271</v>
      </c>
      <c r="C223" s="19" t="s">
        <v>117</v>
      </c>
      <c r="D223" s="19" t="s">
        <v>138</v>
      </c>
      <c r="E223" s="170"/>
      <c r="F223" s="178"/>
      <c r="G223" s="172"/>
      <c r="H223" s="174"/>
      <c r="I223" s="170"/>
      <c r="J223" s="178"/>
      <c r="K223" s="167"/>
      <c r="M223" s="36">
        <v>276</v>
      </c>
    </row>
    <row r="224" spans="1:16" ht="10.199999999999999" customHeight="1" x14ac:dyDescent="0.3">
      <c r="A224" s="157">
        <v>82</v>
      </c>
      <c r="B224" s="11" t="s">
        <v>272</v>
      </c>
      <c r="C224" s="159" t="s">
        <v>43</v>
      </c>
      <c r="D224" s="159" t="s">
        <v>273</v>
      </c>
      <c r="E224" s="161">
        <v>1</v>
      </c>
      <c r="F224" s="163">
        <v>0</v>
      </c>
      <c r="G224" s="163">
        <v>0</v>
      </c>
      <c r="H224" s="165"/>
      <c r="I224" s="161" t="str">
        <f t="shared" ref="I224" si="52">COUNTIF(E224:H225,"④")&amp;"/"&amp;3</f>
        <v>0/3</v>
      </c>
      <c r="J224" s="163"/>
      <c r="K224" s="155">
        <v>4</v>
      </c>
      <c r="M224" s="36">
        <v>277</v>
      </c>
    </row>
    <row r="225" spans="1:16" ht="10.199999999999999" customHeight="1" x14ac:dyDescent="0.3">
      <c r="A225" s="158"/>
      <c r="B225" s="13" t="s">
        <v>274</v>
      </c>
      <c r="C225" s="160"/>
      <c r="D225" s="160"/>
      <c r="E225" s="162"/>
      <c r="F225" s="164"/>
      <c r="G225" s="164"/>
      <c r="H225" s="166"/>
      <c r="I225" s="162"/>
      <c r="J225" s="164"/>
      <c r="K225" s="156"/>
      <c r="M225" s="36">
        <v>278</v>
      </c>
    </row>
    <row r="226" spans="1:16" ht="3.6" customHeight="1" x14ac:dyDescent="0.3">
      <c r="B226" s="12"/>
      <c r="C226" s="12"/>
      <c r="D226" s="12"/>
      <c r="E226" s="22"/>
      <c r="F226" s="22"/>
      <c r="G226" s="22"/>
      <c r="H226" s="12"/>
      <c r="I226" s="22"/>
      <c r="J226" s="12"/>
      <c r="M226" s="36">
        <v>279</v>
      </c>
    </row>
    <row r="227" spans="1:16" ht="10.199999999999999" customHeight="1" x14ac:dyDescent="0.3">
      <c r="A227" s="2">
        <v>28</v>
      </c>
      <c r="B227" s="3" t="s">
        <v>1</v>
      </c>
      <c r="C227" s="4" t="s">
        <v>2</v>
      </c>
      <c r="D227" s="4" t="s">
        <v>3</v>
      </c>
      <c r="E227" s="25">
        <v>83</v>
      </c>
      <c r="F227" s="5">
        <v>84</v>
      </c>
      <c r="G227" s="23">
        <v>85</v>
      </c>
      <c r="H227" s="25" t="s">
        <v>205</v>
      </c>
      <c r="I227" s="5" t="s">
        <v>206</v>
      </c>
      <c r="J227" s="6" t="s">
        <v>207</v>
      </c>
      <c r="M227" s="36">
        <v>280</v>
      </c>
    </row>
    <row r="228" spans="1:16" ht="10.199999999999999" customHeight="1" x14ac:dyDescent="0.3">
      <c r="A228" s="157">
        <v>83</v>
      </c>
      <c r="B228" s="7" t="s">
        <v>275</v>
      </c>
      <c r="C228" s="18" t="s">
        <v>276</v>
      </c>
      <c r="D228" s="18" t="s">
        <v>277</v>
      </c>
      <c r="E228" s="176"/>
      <c r="F228" s="163" t="s">
        <v>419</v>
      </c>
      <c r="G228" s="173" t="s">
        <v>419</v>
      </c>
      <c r="H228" s="161" t="str">
        <f>COUNTIF(E228:G229,"④")&amp;"/"&amp;2</f>
        <v>2/2</v>
      </c>
      <c r="I228" s="153"/>
      <c r="J228" s="155">
        <v>1</v>
      </c>
      <c r="M228" s="36">
        <v>281</v>
      </c>
      <c r="N228" s="37" t="str">
        <f>IF(J228=1,B228,IF(J230=1,B230,IF(J232=1,B232,"")))</f>
        <v>丸山　海斗</v>
      </c>
      <c r="O228" s="37" t="str">
        <f>IF(J228=1,C228,IF(J230=1,C230,IF(J232=1,C232,"")))</f>
        <v>大阪</v>
      </c>
      <c r="P228" s="37" t="str">
        <f>IF(J228=1,D228,IF(J230=1,D230,IF(J232=1,D232,"")))</f>
        <v>oneteam</v>
      </c>
    </row>
    <row r="229" spans="1:16" ht="10.199999999999999" customHeight="1" x14ac:dyDescent="0.3">
      <c r="A229" s="168"/>
      <c r="B229" s="8" t="s">
        <v>278</v>
      </c>
      <c r="C229" s="19" t="s">
        <v>17</v>
      </c>
      <c r="D229" s="19" t="s">
        <v>418</v>
      </c>
      <c r="E229" s="177"/>
      <c r="F229" s="178"/>
      <c r="G229" s="174"/>
      <c r="H229" s="170"/>
      <c r="I229" s="175"/>
      <c r="J229" s="167"/>
      <c r="M229" s="36">
        <v>282</v>
      </c>
      <c r="N229" s="37" t="str">
        <f>IF(J228=1,B229,IF(J230=1,B231,IF(J232=1,B233,"")))</f>
        <v>高橋　乃綾</v>
      </c>
      <c r="O229" s="37" t="str">
        <f>IF(J228=1,C229,IF(J230=1,C231,IF(J232=1,C233,"")))</f>
        <v>広島</v>
      </c>
      <c r="P229" s="37" t="str">
        <f>IF(J228=1,D229,IF(J230=1,D231,IF(J232=1,D233,"")))</f>
        <v>どんぐり北広島</v>
      </c>
    </row>
    <row r="230" spans="1:16" ht="10.199999999999999" customHeight="1" x14ac:dyDescent="0.3">
      <c r="A230" s="157">
        <v>84</v>
      </c>
      <c r="B230" s="7" t="s">
        <v>279</v>
      </c>
      <c r="C230" s="159" t="s">
        <v>29</v>
      </c>
      <c r="D230" s="18" t="s">
        <v>60</v>
      </c>
      <c r="E230" s="161">
        <v>2</v>
      </c>
      <c r="F230" s="171"/>
      <c r="G230" s="173" t="s">
        <v>419</v>
      </c>
      <c r="H230" s="161" t="str">
        <f t="shared" ref="H230" si="53">COUNTIF(E230:G231,"④")&amp;"/"&amp;2</f>
        <v>1/2</v>
      </c>
      <c r="I230" s="153"/>
      <c r="J230" s="155">
        <v>2</v>
      </c>
      <c r="M230" s="36">
        <v>283</v>
      </c>
    </row>
    <row r="231" spans="1:16" ht="10.199999999999999" customHeight="1" x14ac:dyDescent="0.3">
      <c r="A231" s="168"/>
      <c r="B231" s="8" t="s">
        <v>280</v>
      </c>
      <c r="C231" s="169"/>
      <c r="D231" s="19" t="s">
        <v>78</v>
      </c>
      <c r="E231" s="170"/>
      <c r="F231" s="172"/>
      <c r="G231" s="174"/>
      <c r="H231" s="170"/>
      <c r="I231" s="175"/>
      <c r="J231" s="167"/>
      <c r="M231" s="36">
        <v>284</v>
      </c>
    </row>
    <row r="232" spans="1:16" ht="10.199999999999999" customHeight="1" x14ac:dyDescent="0.3">
      <c r="A232" s="157">
        <v>85</v>
      </c>
      <c r="B232" s="11" t="s">
        <v>281</v>
      </c>
      <c r="C232" s="159" t="s">
        <v>12</v>
      </c>
      <c r="D232" s="12" t="s">
        <v>282</v>
      </c>
      <c r="E232" s="161">
        <v>0</v>
      </c>
      <c r="F232" s="163">
        <v>0</v>
      </c>
      <c r="G232" s="165"/>
      <c r="H232" s="161" t="str">
        <f t="shared" ref="H232" si="54">COUNTIF(E232:G233,"④")&amp;"/"&amp;2</f>
        <v>0/2</v>
      </c>
      <c r="I232" s="153"/>
      <c r="J232" s="155">
        <v>3</v>
      </c>
      <c r="M232" s="36">
        <v>285</v>
      </c>
    </row>
    <row r="233" spans="1:16" ht="10.199999999999999" customHeight="1" x14ac:dyDescent="0.3">
      <c r="A233" s="158"/>
      <c r="B233" s="13" t="s">
        <v>283</v>
      </c>
      <c r="C233" s="160"/>
      <c r="D233" s="14" t="s">
        <v>96</v>
      </c>
      <c r="E233" s="162"/>
      <c r="F233" s="164"/>
      <c r="G233" s="166"/>
      <c r="H233" s="162"/>
      <c r="I233" s="154"/>
      <c r="J233" s="156"/>
      <c r="M233" s="36">
        <v>286</v>
      </c>
    </row>
    <row r="234" spans="1:16" ht="14.4" hidden="1" customHeight="1" x14ac:dyDescent="0.3">
      <c r="M234" s="36"/>
    </row>
    <row r="235" spans="1:16" ht="14.4" hidden="1" customHeight="1" x14ac:dyDescent="0.3"/>
    <row r="236" spans="1:16" ht="14.4" hidden="1" customHeight="1" x14ac:dyDescent="0.3"/>
    <row r="237" spans="1:16" ht="14.4" hidden="1" customHeight="1" x14ac:dyDescent="0.3"/>
    <row r="238" spans="1:16" ht="20.399999999999999" customHeight="1" x14ac:dyDescent="0.3">
      <c r="A238" s="184" t="s">
        <v>284</v>
      </c>
      <c r="B238" s="184"/>
      <c r="C238" s="184"/>
      <c r="D238" s="184"/>
      <c r="E238" s="184"/>
      <c r="F238" s="184"/>
      <c r="G238" s="184"/>
      <c r="H238" s="184"/>
      <c r="I238" s="184"/>
      <c r="J238" s="184"/>
    </row>
    <row r="239" spans="1:16" ht="10.199999999999999" customHeight="1" x14ac:dyDescent="0.3">
      <c r="A239" s="2">
        <v>29</v>
      </c>
      <c r="B239" s="3" t="s">
        <v>1</v>
      </c>
      <c r="C239" s="4" t="s">
        <v>2</v>
      </c>
      <c r="D239" s="4" t="s">
        <v>3</v>
      </c>
      <c r="E239" s="25">
        <v>86</v>
      </c>
      <c r="F239" s="5">
        <v>87</v>
      </c>
      <c r="G239" s="23">
        <v>88</v>
      </c>
      <c r="H239" s="25" t="s">
        <v>4</v>
      </c>
      <c r="I239" s="5" t="s">
        <v>5</v>
      </c>
      <c r="J239" s="6" t="s">
        <v>6</v>
      </c>
      <c r="K239" s="12"/>
      <c r="M239" s="36">
        <v>290</v>
      </c>
    </row>
    <row r="240" spans="1:16" ht="10.199999999999999" customHeight="1" x14ac:dyDescent="0.3">
      <c r="A240" s="157">
        <v>86</v>
      </c>
      <c r="B240" s="7" t="s">
        <v>285</v>
      </c>
      <c r="C240" s="159" t="s">
        <v>29</v>
      </c>
      <c r="D240" s="159" t="s">
        <v>32</v>
      </c>
      <c r="E240" s="176"/>
      <c r="F240" s="163" t="s">
        <v>419</v>
      </c>
      <c r="G240" s="173" t="s">
        <v>419</v>
      </c>
      <c r="H240" s="161" t="str">
        <f>COUNTIF(E240:G241,"④")&amp;"/"&amp;2</f>
        <v>2/2</v>
      </c>
      <c r="I240" s="153"/>
      <c r="J240" s="155">
        <v>1</v>
      </c>
      <c r="K240" s="12"/>
      <c r="M240" s="36">
        <v>291</v>
      </c>
      <c r="N240" s="37" t="str">
        <f>IF(J240=1,B240,IF(J242=1,B242,IF(J244=1,B244,"")))</f>
        <v>米川　結翔</v>
      </c>
      <c r="O240" s="37" t="str">
        <f>IF(J240=1,C240,IF(J242=1,C242,IF(J244=1,C244,"")))</f>
        <v>日本学連</v>
      </c>
      <c r="P240" s="37" t="str">
        <f>IF(J240=1,D240,IF(J242=1,D242,IF(J244=1,D244,"")))</f>
        <v>明治大学</v>
      </c>
    </row>
    <row r="241" spans="1:16" ht="10.199999999999999" customHeight="1" x14ac:dyDescent="0.3">
      <c r="A241" s="168"/>
      <c r="B241" s="8" t="s">
        <v>286</v>
      </c>
      <c r="C241" s="169"/>
      <c r="D241" s="169"/>
      <c r="E241" s="177"/>
      <c r="F241" s="178"/>
      <c r="G241" s="174"/>
      <c r="H241" s="170"/>
      <c r="I241" s="175"/>
      <c r="J241" s="167"/>
      <c r="K241" s="12"/>
      <c r="M241" s="36">
        <v>292</v>
      </c>
      <c r="N241" s="37" t="str">
        <f>IF(J240=1,B241,IF(J242=1,B243,IF(J244=1,B245,"")))</f>
        <v>青松　淑佳</v>
      </c>
      <c r="O241" s="37">
        <f>IF(J240=1,C241,IF(J242=1,C243,IF(J244=1,C245,"")))</f>
        <v>0</v>
      </c>
      <c r="P241" s="37">
        <f>IF(J240=1,D241,IF(J242=1,D243,IF(J244=1,D245,"")))</f>
        <v>0</v>
      </c>
    </row>
    <row r="242" spans="1:16" ht="10.199999999999999" customHeight="1" x14ac:dyDescent="0.3">
      <c r="A242" s="157">
        <v>87</v>
      </c>
      <c r="B242" s="7" t="s">
        <v>287</v>
      </c>
      <c r="C242" s="159" t="s">
        <v>12</v>
      </c>
      <c r="D242" s="159" t="s">
        <v>154</v>
      </c>
      <c r="E242" s="161">
        <v>0</v>
      </c>
      <c r="F242" s="171"/>
      <c r="G242" s="173">
        <v>3</v>
      </c>
      <c r="H242" s="161" t="str">
        <f t="shared" ref="H242" si="55">COUNTIF(E242:G243,"④")&amp;"/"&amp;2</f>
        <v>0/2</v>
      </c>
      <c r="I242" s="153"/>
      <c r="J242" s="155">
        <v>3</v>
      </c>
      <c r="K242" s="12"/>
      <c r="M242" s="36">
        <v>293</v>
      </c>
    </row>
    <row r="243" spans="1:16" ht="10.199999999999999" customHeight="1" x14ac:dyDescent="0.3">
      <c r="A243" s="168"/>
      <c r="B243" s="8" t="s">
        <v>288</v>
      </c>
      <c r="C243" s="169"/>
      <c r="D243" s="169"/>
      <c r="E243" s="170"/>
      <c r="F243" s="172"/>
      <c r="G243" s="174"/>
      <c r="H243" s="170"/>
      <c r="I243" s="175"/>
      <c r="J243" s="167"/>
      <c r="K243" s="12"/>
      <c r="M243" s="36">
        <v>294</v>
      </c>
    </row>
    <row r="244" spans="1:16" ht="10.199999999999999" customHeight="1" x14ac:dyDescent="0.3">
      <c r="A244" s="157">
        <v>88</v>
      </c>
      <c r="B244" s="11" t="s">
        <v>289</v>
      </c>
      <c r="C244" s="159" t="s">
        <v>52</v>
      </c>
      <c r="D244" s="12" t="s">
        <v>290</v>
      </c>
      <c r="E244" s="161">
        <v>1</v>
      </c>
      <c r="F244" s="163" t="s">
        <v>419</v>
      </c>
      <c r="G244" s="165"/>
      <c r="H244" s="161" t="str">
        <f t="shared" ref="H244" si="56">COUNTIF(E244:G245,"④")&amp;"/"&amp;2</f>
        <v>1/2</v>
      </c>
      <c r="I244" s="153"/>
      <c r="J244" s="155">
        <v>2</v>
      </c>
      <c r="K244" s="12"/>
      <c r="M244" s="36">
        <v>295</v>
      </c>
    </row>
    <row r="245" spans="1:16" ht="10.199999999999999" customHeight="1" x14ac:dyDescent="0.3">
      <c r="A245" s="158"/>
      <c r="B245" s="13" t="s">
        <v>291</v>
      </c>
      <c r="C245" s="160"/>
      <c r="D245" s="14" t="s">
        <v>292</v>
      </c>
      <c r="E245" s="162"/>
      <c r="F245" s="164"/>
      <c r="G245" s="166"/>
      <c r="H245" s="162"/>
      <c r="I245" s="154"/>
      <c r="J245" s="156"/>
      <c r="K245" s="12"/>
      <c r="M245" s="36">
        <v>296</v>
      </c>
    </row>
    <row r="246" spans="1:16" ht="3.6" customHeight="1" x14ac:dyDescent="0.3">
      <c r="B246" s="12"/>
      <c r="C246" s="12"/>
      <c r="D246" s="12"/>
      <c r="E246" s="22"/>
      <c r="F246" s="22"/>
      <c r="G246" s="22"/>
      <c r="H246" s="12"/>
      <c r="I246" s="22"/>
      <c r="J246" s="12"/>
      <c r="K246" s="12"/>
    </row>
    <row r="247" spans="1:16" ht="10.199999999999999" customHeight="1" x14ac:dyDescent="0.3">
      <c r="A247" s="2">
        <v>30</v>
      </c>
      <c r="B247" s="3" t="s">
        <v>1</v>
      </c>
      <c r="C247" s="4" t="s">
        <v>2</v>
      </c>
      <c r="D247" s="4" t="s">
        <v>3</v>
      </c>
      <c r="E247" s="25">
        <v>89</v>
      </c>
      <c r="F247" s="5">
        <v>90</v>
      </c>
      <c r="G247" s="5">
        <v>91</v>
      </c>
      <c r="H247" s="6">
        <v>92</v>
      </c>
      <c r="I247" s="25" t="s">
        <v>4</v>
      </c>
      <c r="J247" s="5" t="s">
        <v>5</v>
      </c>
      <c r="K247" s="6" t="s">
        <v>6</v>
      </c>
      <c r="M247" s="36">
        <v>300</v>
      </c>
    </row>
    <row r="248" spans="1:16" ht="10.199999999999999" customHeight="1" x14ac:dyDescent="0.3">
      <c r="A248" s="157">
        <v>89</v>
      </c>
      <c r="B248" s="7" t="s">
        <v>293</v>
      </c>
      <c r="C248" s="18" t="s">
        <v>17</v>
      </c>
      <c r="D248" s="18" t="s">
        <v>69</v>
      </c>
      <c r="E248" s="176"/>
      <c r="F248" s="163" t="s">
        <v>419</v>
      </c>
      <c r="G248" s="163" t="s">
        <v>419</v>
      </c>
      <c r="H248" s="155" t="s">
        <v>419</v>
      </c>
      <c r="I248" s="161" t="str">
        <f>COUNTIF(E248:H249,"④")&amp;"/"&amp;3</f>
        <v>3/3</v>
      </c>
      <c r="J248" s="163"/>
      <c r="K248" s="155">
        <v>1</v>
      </c>
      <c r="M248" s="36">
        <v>301</v>
      </c>
      <c r="N248" s="37" t="str">
        <f>IF(K248=1,B248,IF(K250=1,B250,IF(K252=1,B252,IF(K254=1,B254,""))))</f>
        <v>内本　隆文</v>
      </c>
      <c r="O248" s="37" t="str">
        <f>IF(K248=1,C248,IF(K250=1,C250,IF(K252=1,C252,IF(K254=1,C254,""))))</f>
        <v>広島</v>
      </c>
      <c r="P248" s="37" t="str">
        <f>IF(K248=1,D248,IF(K250=1,D250,IF(K252=1,D252,IF(K254=1,D254,""))))</f>
        <v>NTT西日本</v>
      </c>
    </row>
    <row r="249" spans="1:16" ht="10.199999999999999" customHeight="1" x14ac:dyDescent="0.3">
      <c r="A249" s="168"/>
      <c r="B249" s="8" t="s">
        <v>294</v>
      </c>
      <c r="C249" s="19" t="s">
        <v>37</v>
      </c>
      <c r="D249" s="19" t="s">
        <v>38</v>
      </c>
      <c r="E249" s="177"/>
      <c r="F249" s="178"/>
      <c r="G249" s="178"/>
      <c r="H249" s="167"/>
      <c r="I249" s="170"/>
      <c r="J249" s="178"/>
      <c r="K249" s="167"/>
      <c r="M249" s="36">
        <v>302</v>
      </c>
      <c r="N249" s="37" t="str">
        <f>IF(K248=1,B249,IF(K250=1,B251,IF(K252=1,B253,IF(K254=1,B255,""))))</f>
        <v>吉田　澪奈</v>
      </c>
      <c r="O249" s="37" t="str">
        <f>IF(K248=1,C249,IF(K250=1,C251,IF(K252=1,C253,IF(K254=1,C255,""))))</f>
        <v>東京</v>
      </c>
      <c r="P249" s="37" t="str">
        <f>IF(K248=1,D249,IF(K250=1,D251,IF(K252=1,D253,IF(K254=1,D255,""))))</f>
        <v>ヨネックス</v>
      </c>
    </row>
    <row r="250" spans="1:16" ht="10.199999999999999" customHeight="1" x14ac:dyDescent="0.3">
      <c r="A250" s="157">
        <v>90</v>
      </c>
      <c r="B250" s="11" t="s">
        <v>295</v>
      </c>
      <c r="C250" s="159" t="s">
        <v>296</v>
      </c>
      <c r="D250" s="12" t="s">
        <v>297</v>
      </c>
      <c r="E250" s="161">
        <v>0</v>
      </c>
      <c r="F250" s="171"/>
      <c r="G250" s="163">
        <v>0</v>
      </c>
      <c r="H250" s="155">
        <v>0</v>
      </c>
      <c r="I250" s="161" t="str">
        <f t="shared" ref="I250" si="57">COUNTIF(E250:H251,"④")&amp;"/"&amp;3</f>
        <v>0/3</v>
      </c>
      <c r="J250" s="163"/>
      <c r="K250" s="155">
        <v>4</v>
      </c>
      <c r="M250" s="36">
        <v>303</v>
      </c>
    </row>
    <row r="251" spans="1:16" ht="10.199999999999999" customHeight="1" x14ac:dyDescent="0.3">
      <c r="A251" s="168"/>
      <c r="B251" s="11" t="s">
        <v>298</v>
      </c>
      <c r="C251" s="169"/>
      <c r="D251" s="12" t="s">
        <v>299</v>
      </c>
      <c r="E251" s="170"/>
      <c r="F251" s="172"/>
      <c r="G251" s="178"/>
      <c r="H251" s="167"/>
      <c r="I251" s="170"/>
      <c r="J251" s="178"/>
      <c r="K251" s="167"/>
      <c r="M251" s="36">
        <v>304</v>
      </c>
    </row>
    <row r="252" spans="1:16" ht="10.199999999999999" customHeight="1" x14ac:dyDescent="0.3">
      <c r="A252" s="157">
        <v>91</v>
      </c>
      <c r="B252" s="7" t="s">
        <v>300</v>
      </c>
      <c r="C252" s="159" t="s">
        <v>8</v>
      </c>
      <c r="D252" s="159" t="s">
        <v>9</v>
      </c>
      <c r="E252" s="161">
        <v>1</v>
      </c>
      <c r="F252" s="163" t="s">
        <v>419</v>
      </c>
      <c r="G252" s="171"/>
      <c r="H252" s="155">
        <v>2</v>
      </c>
      <c r="I252" s="161" t="str">
        <f t="shared" ref="I252" si="58">COUNTIF(E252:H253,"④")&amp;"/"&amp;3</f>
        <v>1/3</v>
      </c>
      <c r="J252" s="163"/>
      <c r="K252" s="155">
        <v>3</v>
      </c>
      <c r="M252" s="36">
        <v>305</v>
      </c>
    </row>
    <row r="253" spans="1:16" ht="10.199999999999999" customHeight="1" x14ac:dyDescent="0.3">
      <c r="A253" s="168"/>
      <c r="B253" s="8" t="s">
        <v>301</v>
      </c>
      <c r="C253" s="169"/>
      <c r="D253" s="169"/>
      <c r="E253" s="170"/>
      <c r="F253" s="178"/>
      <c r="G253" s="172"/>
      <c r="H253" s="167"/>
      <c r="I253" s="170"/>
      <c r="J253" s="178"/>
      <c r="K253" s="167"/>
      <c r="M253" s="36">
        <v>306</v>
      </c>
    </row>
    <row r="254" spans="1:16" ht="10.199999999999999" customHeight="1" x14ac:dyDescent="0.3">
      <c r="A254" s="157">
        <v>92</v>
      </c>
      <c r="B254" s="11" t="s">
        <v>302</v>
      </c>
      <c r="C254" s="159" t="s">
        <v>29</v>
      </c>
      <c r="D254" s="12" t="s">
        <v>303</v>
      </c>
      <c r="E254" s="161">
        <v>3</v>
      </c>
      <c r="F254" s="163" t="s">
        <v>419</v>
      </c>
      <c r="G254" s="163" t="s">
        <v>419</v>
      </c>
      <c r="H254" s="182"/>
      <c r="I254" s="161" t="str">
        <f t="shared" ref="I254" si="59">COUNTIF(E254:H255,"④")&amp;"/"&amp;3</f>
        <v>2/3</v>
      </c>
      <c r="J254" s="163"/>
      <c r="K254" s="155">
        <v>2</v>
      </c>
      <c r="M254" s="36">
        <v>307</v>
      </c>
    </row>
    <row r="255" spans="1:16" ht="10.199999999999999" customHeight="1" x14ac:dyDescent="0.3">
      <c r="A255" s="158"/>
      <c r="B255" s="13" t="s">
        <v>304</v>
      </c>
      <c r="C255" s="160"/>
      <c r="D255" s="14" t="s">
        <v>147</v>
      </c>
      <c r="E255" s="162"/>
      <c r="F255" s="164"/>
      <c r="G255" s="164"/>
      <c r="H255" s="183"/>
      <c r="I255" s="162"/>
      <c r="J255" s="164"/>
      <c r="K255" s="156"/>
      <c r="M255" s="36">
        <v>308</v>
      </c>
    </row>
    <row r="256" spans="1:16" ht="3.6" customHeight="1" x14ac:dyDescent="0.3">
      <c r="B256" s="12"/>
      <c r="C256" s="12"/>
      <c r="D256" s="12"/>
      <c r="E256" s="22"/>
      <c r="F256" s="22"/>
      <c r="G256" s="22"/>
      <c r="H256" s="12"/>
      <c r="I256" s="22"/>
      <c r="J256" s="12"/>
      <c r="K256" s="12"/>
    </row>
    <row r="257" spans="1:16" ht="10.199999999999999" customHeight="1" x14ac:dyDescent="0.3">
      <c r="A257" s="2">
        <v>31</v>
      </c>
      <c r="B257" s="3" t="s">
        <v>1</v>
      </c>
      <c r="C257" s="4" t="s">
        <v>2</v>
      </c>
      <c r="D257" s="4" t="s">
        <v>3</v>
      </c>
      <c r="E257" s="25">
        <v>93</v>
      </c>
      <c r="F257" s="5">
        <v>94</v>
      </c>
      <c r="G257" s="23">
        <v>95</v>
      </c>
      <c r="H257" s="25" t="s">
        <v>4</v>
      </c>
      <c r="I257" s="5" t="s">
        <v>5</v>
      </c>
      <c r="J257" s="6" t="s">
        <v>6</v>
      </c>
      <c r="K257" s="12"/>
      <c r="M257" s="36">
        <v>310</v>
      </c>
    </row>
    <row r="258" spans="1:16" ht="10.199999999999999" customHeight="1" x14ac:dyDescent="0.3">
      <c r="A258" s="157">
        <v>93</v>
      </c>
      <c r="B258" s="7" t="s">
        <v>305</v>
      </c>
      <c r="C258" s="159" t="s">
        <v>8</v>
      </c>
      <c r="D258" s="159" t="s">
        <v>9</v>
      </c>
      <c r="E258" s="176"/>
      <c r="F258" s="163" t="s">
        <v>419</v>
      </c>
      <c r="G258" s="173" t="s">
        <v>419</v>
      </c>
      <c r="H258" s="161" t="str">
        <f>COUNTIF(E258:G259,"④")&amp;"/"&amp;2</f>
        <v>2/2</v>
      </c>
      <c r="I258" s="153"/>
      <c r="J258" s="155">
        <v>1</v>
      </c>
      <c r="K258" s="12"/>
      <c r="M258" s="36">
        <v>311</v>
      </c>
      <c r="N258" s="37" t="str">
        <f>IF(J258=1,B258,IF(J260=1,B260,IF(J262=1,B262,"")))</f>
        <v>阪本　　崚</v>
      </c>
      <c r="O258" s="37" t="str">
        <f>IF(J258=1,C258,IF(J260=1,C260,IF(J262=1,C262,"")))</f>
        <v>京都</v>
      </c>
      <c r="P258" s="37" t="str">
        <f>IF(J258=1,D258,IF(J260=1,D260,IF(J262=1,D262,"")))</f>
        <v>ワタキューセイモア</v>
      </c>
    </row>
    <row r="259" spans="1:16" ht="10.199999999999999" customHeight="1" x14ac:dyDescent="0.3">
      <c r="A259" s="168"/>
      <c r="B259" s="8" t="s">
        <v>306</v>
      </c>
      <c r="C259" s="169"/>
      <c r="D259" s="169"/>
      <c r="E259" s="177"/>
      <c r="F259" s="178"/>
      <c r="G259" s="174"/>
      <c r="H259" s="170"/>
      <c r="I259" s="175"/>
      <c r="J259" s="167"/>
      <c r="K259" s="12"/>
      <c r="M259" s="36">
        <v>312</v>
      </c>
      <c r="N259" s="37" t="str">
        <f>IF(J258=1,B259,IF(J260=1,B261,IF(J262=1,B263,"")))</f>
        <v>辻倉　奈津</v>
      </c>
      <c r="O259" s="37">
        <f>IF(J258=1,C259,IF(J260=1,C261,IF(J262=1,C263,"")))</f>
        <v>0</v>
      </c>
      <c r="P259" s="37">
        <f>IF(J258=1,D259,IF(J260=1,D261,IF(J262=1,D263,"")))</f>
        <v>0</v>
      </c>
    </row>
    <row r="260" spans="1:16" ht="10.199999999999999" customHeight="1" x14ac:dyDescent="0.3">
      <c r="A260" s="157">
        <v>94</v>
      </c>
      <c r="B260" s="7" t="s">
        <v>307</v>
      </c>
      <c r="C260" s="159" t="s">
        <v>17</v>
      </c>
      <c r="D260" s="159" t="s">
        <v>94</v>
      </c>
      <c r="E260" s="161">
        <v>2</v>
      </c>
      <c r="F260" s="171"/>
      <c r="G260" s="173">
        <v>0</v>
      </c>
      <c r="H260" s="161" t="str">
        <f t="shared" ref="H260" si="60">COUNTIF(E260:G261,"④")&amp;"/"&amp;2</f>
        <v>0/2</v>
      </c>
      <c r="I260" s="153"/>
      <c r="J260" s="155">
        <v>3</v>
      </c>
      <c r="K260" s="12"/>
      <c r="M260" s="36">
        <v>313</v>
      </c>
    </row>
    <row r="261" spans="1:16" ht="10.199999999999999" customHeight="1" x14ac:dyDescent="0.3">
      <c r="A261" s="168"/>
      <c r="B261" s="8" t="s">
        <v>308</v>
      </c>
      <c r="C261" s="169"/>
      <c r="D261" s="169"/>
      <c r="E261" s="170"/>
      <c r="F261" s="172"/>
      <c r="G261" s="174"/>
      <c r="H261" s="170"/>
      <c r="I261" s="175"/>
      <c r="J261" s="167"/>
      <c r="K261" s="12"/>
      <c r="M261" s="36">
        <v>314</v>
      </c>
    </row>
    <row r="262" spans="1:16" ht="10.199999999999999" customHeight="1" x14ac:dyDescent="0.3">
      <c r="A262" s="157">
        <v>95</v>
      </c>
      <c r="B262" s="11" t="s">
        <v>309</v>
      </c>
      <c r="C262" s="12" t="s">
        <v>20</v>
      </c>
      <c r="D262" s="12" t="s">
        <v>60</v>
      </c>
      <c r="E262" s="161">
        <v>1</v>
      </c>
      <c r="F262" s="163" t="s">
        <v>419</v>
      </c>
      <c r="G262" s="165"/>
      <c r="H262" s="161" t="str">
        <f t="shared" ref="H262" si="61">COUNTIF(E262:G263,"④")&amp;"/"&amp;2</f>
        <v>1/2</v>
      </c>
      <c r="I262" s="153"/>
      <c r="J262" s="155">
        <v>2</v>
      </c>
      <c r="K262" s="12"/>
      <c r="M262" s="36">
        <v>315</v>
      </c>
    </row>
    <row r="263" spans="1:16" ht="10.199999999999999" customHeight="1" x14ac:dyDescent="0.3">
      <c r="A263" s="158"/>
      <c r="B263" s="13" t="s">
        <v>310</v>
      </c>
      <c r="C263" s="14" t="s">
        <v>55</v>
      </c>
      <c r="D263" s="14" t="s">
        <v>38</v>
      </c>
      <c r="E263" s="162"/>
      <c r="F263" s="164"/>
      <c r="G263" s="166"/>
      <c r="H263" s="162"/>
      <c r="I263" s="154"/>
      <c r="J263" s="156"/>
      <c r="K263" s="12"/>
      <c r="M263" s="36">
        <v>316</v>
      </c>
    </row>
    <row r="264" spans="1:16" ht="3.6" customHeight="1" x14ac:dyDescent="0.3">
      <c r="B264" s="12"/>
      <c r="C264" s="12"/>
      <c r="D264" s="12"/>
      <c r="E264" s="22"/>
      <c r="F264" s="22"/>
      <c r="G264" s="22"/>
      <c r="H264" s="12"/>
      <c r="I264" s="22"/>
      <c r="J264" s="12"/>
      <c r="K264" s="12"/>
    </row>
    <row r="265" spans="1:16" ht="10.199999999999999" customHeight="1" x14ac:dyDescent="0.3">
      <c r="A265" s="2">
        <v>32</v>
      </c>
      <c r="B265" s="3" t="s">
        <v>1</v>
      </c>
      <c r="C265" s="4" t="s">
        <v>2</v>
      </c>
      <c r="D265" s="29" t="s">
        <v>3</v>
      </c>
      <c r="E265" s="25">
        <v>96</v>
      </c>
      <c r="F265" s="5">
        <v>97</v>
      </c>
      <c r="G265" s="23">
        <v>98</v>
      </c>
      <c r="H265" s="25" t="s">
        <v>4</v>
      </c>
      <c r="I265" s="5" t="s">
        <v>5</v>
      </c>
      <c r="J265" s="6" t="s">
        <v>6</v>
      </c>
      <c r="K265" s="12"/>
      <c r="M265" s="36">
        <v>320</v>
      </c>
    </row>
    <row r="266" spans="1:16" ht="10.199999999999999" customHeight="1" x14ac:dyDescent="0.3">
      <c r="A266" s="157">
        <v>96</v>
      </c>
      <c r="B266" s="7" t="s">
        <v>311</v>
      </c>
      <c r="C266" s="18" t="s">
        <v>312</v>
      </c>
      <c r="D266" s="9" t="s">
        <v>313</v>
      </c>
      <c r="E266" s="176"/>
      <c r="F266" s="163">
        <v>1</v>
      </c>
      <c r="G266" s="173" t="s">
        <v>419</v>
      </c>
      <c r="H266" s="161" t="str">
        <f>COUNTIF(E266:G267,"④")&amp;"/"&amp;2</f>
        <v>1/2</v>
      </c>
      <c r="I266" s="153"/>
      <c r="J266" s="155">
        <v>2</v>
      </c>
      <c r="K266" s="12"/>
      <c r="M266" s="36">
        <v>321</v>
      </c>
      <c r="N266" s="37" t="str">
        <f>IF(J266=1,B266,IF(J268=1,B268,IF(J270=1,B270,"")))</f>
        <v>西條　　惟</v>
      </c>
      <c r="O266" s="37" t="str">
        <f>IF(J266=1,C266,IF(J268=1,C268,IF(J270=1,C270,"")))</f>
        <v>埼玉</v>
      </c>
      <c r="P266" s="37" t="str">
        <f>IF(J266=1,D266,IF(J268=1,D268,IF(J270=1,D270,"")))</f>
        <v>熊谷ホリデー</v>
      </c>
    </row>
    <row r="267" spans="1:16" ht="10.199999999999999" customHeight="1" x14ac:dyDescent="0.3">
      <c r="A267" s="168"/>
      <c r="B267" s="8" t="s">
        <v>314</v>
      </c>
      <c r="C267" s="19" t="s">
        <v>20</v>
      </c>
      <c r="D267" s="10" t="s">
        <v>303</v>
      </c>
      <c r="E267" s="177"/>
      <c r="F267" s="178"/>
      <c r="G267" s="174"/>
      <c r="H267" s="170"/>
      <c r="I267" s="175"/>
      <c r="J267" s="167"/>
      <c r="K267" s="12"/>
      <c r="M267" s="36">
        <v>322</v>
      </c>
      <c r="N267" s="37" t="str">
        <f>IF(J266=1,B267,IF(J268=1,B269,IF(J270=1,B271,"")))</f>
        <v>西東 彩菜</v>
      </c>
      <c r="O267" s="37">
        <f>IF(J266=1,C267,IF(J268=1,C269,IF(J270=1,C271,"")))</f>
        <v>0</v>
      </c>
      <c r="P267" s="37" t="str">
        <f>IF(J266=1,D267,IF(J268=1,D269,IF(J270=1,D271,"")))</f>
        <v>チームM's</v>
      </c>
    </row>
    <row r="268" spans="1:16" ht="10.199999999999999" customHeight="1" x14ac:dyDescent="0.3">
      <c r="A268" s="157">
        <v>97</v>
      </c>
      <c r="B268" s="7" t="s">
        <v>315</v>
      </c>
      <c r="C268" s="159" t="s">
        <v>12</v>
      </c>
      <c r="D268" s="9" t="s">
        <v>316</v>
      </c>
      <c r="E268" s="161" t="s">
        <v>419</v>
      </c>
      <c r="F268" s="171"/>
      <c r="G268" s="173" t="s">
        <v>419</v>
      </c>
      <c r="H268" s="161" t="str">
        <f t="shared" ref="H268" si="62">COUNTIF(E268:G269,"④")&amp;"/"&amp;2</f>
        <v>2/2</v>
      </c>
      <c r="I268" s="153"/>
      <c r="J268" s="155">
        <v>1</v>
      </c>
      <c r="K268" s="12"/>
      <c r="M268" s="36">
        <v>323</v>
      </c>
    </row>
    <row r="269" spans="1:16" ht="10.199999999999999" customHeight="1" x14ac:dyDescent="0.3">
      <c r="A269" s="168"/>
      <c r="B269" s="8" t="s">
        <v>409</v>
      </c>
      <c r="C269" s="169"/>
      <c r="D269" s="10" t="s">
        <v>410</v>
      </c>
      <c r="E269" s="170"/>
      <c r="F269" s="172"/>
      <c r="G269" s="174"/>
      <c r="H269" s="170"/>
      <c r="I269" s="175"/>
      <c r="J269" s="167"/>
      <c r="K269" s="12"/>
      <c r="M269" s="36">
        <v>324</v>
      </c>
    </row>
    <row r="270" spans="1:16" ht="10.199999999999999" customHeight="1" x14ac:dyDescent="0.3">
      <c r="A270" s="157">
        <v>98</v>
      </c>
      <c r="B270" s="11" t="s">
        <v>317</v>
      </c>
      <c r="C270" s="12" t="s">
        <v>52</v>
      </c>
      <c r="D270" s="33" t="s">
        <v>53</v>
      </c>
      <c r="E270" s="161">
        <v>3</v>
      </c>
      <c r="F270" s="163">
        <v>2</v>
      </c>
      <c r="G270" s="165"/>
      <c r="H270" s="161" t="str">
        <f t="shared" ref="H270" si="63">COUNTIF(E270:G271,"④")&amp;"/"&amp;2</f>
        <v>0/2</v>
      </c>
      <c r="I270" s="153"/>
      <c r="J270" s="155">
        <v>3</v>
      </c>
      <c r="K270" s="12"/>
      <c r="M270" s="36">
        <v>325</v>
      </c>
    </row>
    <row r="271" spans="1:16" ht="10.199999999999999" customHeight="1" x14ac:dyDescent="0.3">
      <c r="A271" s="158"/>
      <c r="B271" s="13" t="s">
        <v>318</v>
      </c>
      <c r="C271" s="14" t="s">
        <v>117</v>
      </c>
      <c r="D271" s="34" t="s">
        <v>118</v>
      </c>
      <c r="E271" s="162"/>
      <c r="F271" s="164"/>
      <c r="G271" s="166"/>
      <c r="H271" s="162"/>
      <c r="I271" s="154"/>
      <c r="J271" s="156"/>
      <c r="K271" s="12"/>
      <c r="M271" s="36">
        <v>326</v>
      </c>
    </row>
    <row r="272" spans="1:16" ht="3.6" customHeight="1" x14ac:dyDescent="0.3">
      <c r="B272" s="12"/>
      <c r="C272" s="12"/>
      <c r="D272" s="12"/>
      <c r="E272" s="22"/>
      <c r="F272" s="22"/>
      <c r="G272" s="22"/>
      <c r="H272" s="12"/>
      <c r="I272" s="22"/>
      <c r="J272" s="12"/>
      <c r="K272" s="12"/>
    </row>
    <row r="273" spans="1:16" ht="10.199999999999999" customHeight="1" x14ac:dyDescent="0.3">
      <c r="A273" s="2">
        <v>33</v>
      </c>
      <c r="B273" s="3" t="s">
        <v>1</v>
      </c>
      <c r="C273" s="4" t="s">
        <v>2</v>
      </c>
      <c r="D273" s="29" t="s">
        <v>3</v>
      </c>
      <c r="E273" s="25">
        <v>99</v>
      </c>
      <c r="F273" s="5">
        <v>100</v>
      </c>
      <c r="G273" s="23">
        <v>101</v>
      </c>
      <c r="H273" s="25" t="s">
        <v>4</v>
      </c>
      <c r="I273" s="5" t="s">
        <v>5</v>
      </c>
      <c r="J273" s="6" t="s">
        <v>6</v>
      </c>
      <c r="K273" s="12"/>
      <c r="M273" s="36">
        <v>330</v>
      </c>
    </row>
    <row r="274" spans="1:16" ht="10.199999999999999" customHeight="1" x14ac:dyDescent="0.3">
      <c r="A274" s="157">
        <v>99</v>
      </c>
      <c r="B274" s="7" t="s">
        <v>319</v>
      </c>
      <c r="C274" s="159" t="s">
        <v>55</v>
      </c>
      <c r="D274" s="179" t="s">
        <v>38</v>
      </c>
      <c r="E274" s="176"/>
      <c r="F274" s="163" t="s">
        <v>419</v>
      </c>
      <c r="G274" s="173" t="s">
        <v>419</v>
      </c>
      <c r="H274" s="161" t="str">
        <f>COUNTIF(E274:G275,"④")&amp;"/"&amp;2</f>
        <v>2/2</v>
      </c>
      <c r="I274" s="153"/>
      <c r="J274" s="155">
        <v>1</v>
      </c>
      <c r="K274" s="12"/>
      <c r="M274" s="36">
        <v>331</v>
      </c>
      <c r="N274" s="37" t="str">
        <f>IF(J274=1,B274,IF(J276=1,B276,IF(J278=1,B278,"")))</f>
        <v>小松　芹奈</v>
      </c>
      <c r="O274" s="37" t="str">
        <f>IF(J274=1,C274,IF(J276=1,C276,IF(J278=1,C278,"")))</f>
        <v>東京</v>
      </c>
      <c r="P274" s="37" t="str">
        <f>IF(J274=1,D274,IF(J276=1,D276,IF(J278=1,D278,"")))</f>
        <v>ヨネックス</v>
      </c>
    </row>
    <row r="275" spans="1:16" ht="10.199999999999999" customHeight="1" x14ac:dyDescent="0.3">
      <c r="A275" s="168"/>
      <c r="B275" s="8" t="s">
        <v>320</v>
      </c>
      <c r="C275" s="169"/>
      <c r="D275" s="181"/>
      <c r="E275" s="177"/>
      <c r="F275" s="178"/>
      <c r="G275" s="174"/>
      <c r="H275" s="170"/>
      <c r="I275" s="175"/>
      <c r="J275" s="167"/>
      <c r="K275" s="12"/>
      <c r="M275" s="36">
        <v>332</v>
      </c>
      <c r="N275" s="37" t="str">
        <f>IF(J274=1,B275,IF(J276=1,B277,IF(J278=1,B279,"")))</f>
        <v>伊藤　　幹</v>
      </c>
      <c r="O275" s="37">
        <f>IF(J274=1,C275,IF(J276=1,C277,IF(J278=1,C279,"")))</f>
        <v>0</v>
      </c>
      <c r="P275" s="37">
        <f>IF(J274=1,D275,IF(J276=1,D277,IF(J278=1,D279,"")))</f>
        <v>0</v>
      </c>
    </row>
    <row r="276" spans="1:16" ht="10.199999999999999" customHeight="1" x14ac:dyDescent="0.3">
      <c r="A276" s="157">
        <v>100</v>
      </c>
      <c r="B276" s="7" t="s">
        <v>321</v>
      </c>
      <c r="C276" s="159" t="s">
        <v>20</v>
      </c>
      <c r="D276" s="9" t="s">
        <v>322</v>
      </c>
      <c r="E276" s="161">
        <v>0</v>
      </c>
      <c r="F276" s="171"/>
      <c r="G276" s="173">
        <v>0</v>
      </c>
      <c r="H276" s="161" t="str">
        <f t="shared" ref="H276" si="64">COUNTIF(E276:G277,"④")&amp;"/"&amp;2</f>
        <v>0/2</v>
      </c>
      <c r="I276" s="153"/>
      <c r="J276" s="155">
        <v>3</v>
      </c>
      <c r="K276" s="12"/>
      <c r="M276" s="36">
        <v>333</v>
      </c>
    </row>
    <row r="277" spans="1:16" ht="10.199999999999999" customHeight="1" x14ac:dyDescent="0.3">
      <c r="A277" s="168"/>
      <c r="B277" s="8" t="s">
        <v>323</v>
      </c>
      <c r="C277" s="169"/>
      <c r="D277" s="10" t="s">
        <v>21</v>
      </c>
      <c r="E277" s="170"/>
      <c r="F277" s="172"/>
      <c r="G277" s="174"/>
      <c r="H277" s="170"/>
      <c r="I277" s="175"/>
      <c r="J277" s="167"/>
      <c r="K277" s="12"/>
      <c r="M277" s="36">
        <v>334</v>
      </c>
    </row>
    <row r="278" spans="1:16" ht="10.199999999999999" customHeight="1" x14ac:dyDescent="0.3">
      <c r="A278" s="157">
        <v>101</v>
      </c>
      <c r="B278" s="11" t="s">
        <v>324</v>
      </c>
      <c r="C278" s="12" t="s">
        <v>325</v>
      </c>
      <c r="D278" s="33" t="s">
        <v>326</v>
      </c>
      <c r="E278" s="161">
        <v>2</v>
      </c>
      <c r="F278" s="163" t="s">
        <v>419</v>
      </c>
      <c r="G278" s="165"/>
      <c r="H278" s="161" t="str">
        <f t="shared" ref="H278" si="65">COUNTIF(E278:G279,"④")&amp;"/"&amp;2</f>
        <v>1/2</v>
      </c>
      <c r="I278" s="153"/>
      <c r="J278" s="155">
        <v>2</v>
      </c>
      <c r="K278" s="12"/>
      <c r="M278" s="36">
        <v>335</v>
      </c>
    </row>
    <row r="279" spans="1:16" ht="10.199999999999999" customHeight="1" x14ac:dyDescent="0.3">
      <c r="A279" s="158"/>
      <c r="B279" s="13" t="s">
        <v>327</v>
      </c>
      <c r="C279" s="14" t="s">
        <v>66</v>
      </c>
      <c r="D279" s="34" t="s">
        <v>149</v>
      </c>
      <c r="E279" s="162"/>
      <c r="F279" s="164"/>
      <c r="G279" s="166"/>
      <c r="H279" s="162"/>
      <c r="I279" s="154"/>
      <c r="J279" s="156"/>
      <c r="K279" s="12"/>
      <c r="M279" s="36">
        <v>336</v>
      </c>
    </row>
    <row r="280" spans="1:16" ht="3.6" customHeight="1" x14ac:dyDescent="0.3">
      <c r="B280" s="12"/>
      <c r="C280" s="12"/>
      <c r="D280" s="12"/>
      <c r="E280" s="22"/>
      <c r="F280" s="22"/>
      <c r="G280" s="22"/>
      <c r="H280" s="12"/>
      <c r="I280" s="22"/>
      <c r="J280" s="12"/>
      <c r="K280" s="12"/>
    </row>
    <row r="281" spans="1:16" ht="10.199999999999999" customHeight="1" x14ac:dyDescent="0.3">
      <c r="A281" s="2">
        <v>34</v>
      </c>
      <c r="B281" s="3" t="s">
        <v>1</v>
      </c>
      <c r="C281" s="4" t="s">
        <v>2</v>
      </c>
      <c r="D281" s="29" t="s">
        <v>3</v>
      </c>
      <c r="E281" s="25">
        <v>102</v>
      </c>
      <c r="F281" s="5">
        <v>103</v>
      </c>
      <c r="G281" s="23">
        <v>104</v>
      </c>
      <c r="H281" s="25" t="s">
        <v>4</v>
      </c>
      <c r="I281" s="5" t="s">
        <v>5</v>
      </c>
      <c r="J281" s="6" t="s">
        <v>6</v>
      </c>
      <c r="K281" s="12"/>
      <c r="M281" s="36">
        <v>340</v>
      </c>
    </row>
    <row r="282" spans="1:16" ht="10.199999999999999" customHeight="1" x14ac:dyDescent="0.3">
      <c r="A282" s="157">
        <v>102</v>
      </c>
      <c r="B282" s="7" t="s">
        <v>328</v>
      </c>
      <c r="C282" s="18" t="s">
        <v>52</v>
      </c>
      <c r="D282" s="9" t="s">
        <v>53</v>
      </c>
      <c r="E282" s="176"/>
      <c r="F282" s="163" t="s">
        <v>419</v>
      </c>
      <c r="G282" s="173" t="s">
        <v>419</v>
      </c>
      <c r="H282" s="161" t="str">
        <f>COUNTIF(E282:G283,"④")&amp;"/"&amp;2</f>
        <v>2/2</v>
      </c>
      <c r="I282" s="153"/>
      <c r="J282" s="155">
        <v>1</v>
      </c>
      <c r="K282" s="12"/>
      <c r="M282" s="36">
        <v>341</v>
      </c>
      <c r="N282" s="37" t="str">
        <f>IF(J282=1,B282,IF(J284=1,B284,IF(J286=1,B286,"")))</f>
        <v>根岸 楓英奈</v>
      </c>
      <c r="O282" s="37" t="str">
        <f>IF(J282=1,C282,IF(J284=1,C284,IF(J286=1,C286,"")))</f>
        <v>兵庫</v>
      </c>
      <c r="P282" s="37" t="str">
        <f>IF(J282=1,D282,IF(J284=1,D284,IF(J286=1,D286,"")))</f>
        <v>東芝姫路</v>
      </c>
    </row>
    <row r="283" spans="1:16" ht="10.199999999999999" customHeight="1" x14ac:dyDescent="0.3">
      <c r="A283" s="168"/>
      <c r="B283" s="8" t="s">
        <v>329</v>
      </c>
      <c r="C283" s="19" t="s">
        <v>20</v>
      </c>
      <c r="D283" s="10" t="s">
        <v>78</v>
      </c>
      <c r="E283" s="177"/>
      <c r="F283" s="178"/>
      <c r="G283" s="174"/>
      <c r="H283" s="170"/>
      <c r="I283" s="175"/>
      <c r="J283" s="167"/>
      <c r="K283" s="12"/>
      <c r="M283" s="36">
        <v>342</v>
      </c>
      <c r="N283" s="37" t="str">
        <f>IF(J282=1,B283,IF(J284=1,B285,IF(J286=1,B287,"")))</f>
        <v>橋場 柊一郎</v>
      </c>
      <c r="O283" s="37" t="str">
        <f>IF(J282=1,C283,IF(J284=1,C285,IF(J286=1,C287,"")))</f>
        <v>日本学連</v>
      </c>
      <c r="P283" s="37" t="str">
        <f>IF(J282=1,D283,IF(J284=1,D285,IF(J286=1,D287,"")))</f>
        <v>法政大学</v>
      </c>
    </row>
    <row r="284" spans="1:16" ht="10.199999999999999" customHeight="1" x14ac:dyDescent="0.3">
      <c r="A284" s="157">
        <v>103</v>
      </c>
      <c r="B284" s="7" t="s">
        <v>330</v>
      </c>
      <c r="C284" s="159" t="s">
        <v>43</v>
      </c>
      <c r="D284" s="9" t="s">
        <v>331</v>
      </c>
      <c r="E284" s="161">
        <v>0</v>
      </c>
      <c r="F284" s="171"/>
      <c r="G284" s="173">
        <v>0</v>
      </c>
      <c r="H284" s="161" t="str">
        <f t="shared" ref="H284" si="66">COUNTIF(E284:G285,"④")&amp;"/"&amp;2</f>
        <v>0/2</v>
      </c>
      <c r="I284" s="153"/>
      <c r="J284" s="155">
        <v>3</v>
      </c>
      <c r="K284" s="12"/>
      <c r="M284" s="36">
        <v>343</v>
      </c>
    </row>
    <row r="285" spans="1:16" ht="10.199999999999999" customHeight="1" x14ac:dyDescent="0.3">
      <c r="A285" s="168"/>
      <c r="B285" s="8" t="s">
        <v>332</v>
      </c>
      <c r="C285" s="169"/>
      <c r="D285" s="10" t="s">
        <v>333</v>
      </c>
      <c r="E285" s="170"/>
      <c r="F285" s="172"/>
      <c r="G285" s="174"/>
      <c r="H285" s="170"/>
      <c r="I285" s="175"/>
      <c r="J285" s="167"/>
      <c r="K285" s="12"/>
      <c r="M285" s="36">
        <v>344</v>
      </c>
    </row>
    <row r="286" spans="1:16" ht="10.199999999999999" customHeight="1" x14ac:dyDescent="0.3">
      <c r="A286" s="157">
        <v>104</v>
      </c>
      <c r="B286" s="11" t="s">
        <v>334</v>
      </c>
      <c r="C286" s="159" t="s">
        <v>12</v>
      </c>
      <c r="D286" s="179" t="s">
        <v>141</v>
      </c>
      <c r="E286" s="161">
        <v>0</v>
      </c>
      <c r="F286" s="163" t="s">
        <v>419</v>
      </c>
      <c r="G286" s="165"/>
      <c r="H286" s="161" t="str">
        <f t="shared" ref="H286" si="67">COUNTIF(E286:G287,"④")&amp;"/"&amp;2</f>
        <v>1/2</v>
      </c>
      <c r="I286" s="153"/>
      <c r="J286" s="155">
        <v>2</v>
      </c>
      <c r="K286" s="12"/>
      <c r="M286" s="36">
        <v>345</v>
      </c>
    </row>
    <row r="287" spans="1:16" ht="10.199999999999999" customHeight="1" x14ac:dyDescent="0.3">
      <c r="A287" s="158"/>
      <c r="B287" s="13" t="s">
        <v>335</v>
      </c>
      <c r="C287" s="160"/>
      <c r="D287" s="180"/>
      <c r="E287" s="162"/>
      <c r="F287" s="164"/>
      <c r="G287" s="166"/>
      <c r="H287" s="162"/>
      <c r="I287" s="154"/>
      <c r="J287" s="156"/>
      <c r="K287" s="12"/>
      <c r="M287" s="36">
        <v>346</v>
      </c>
    </row>
    <row r="288" spans="1:16" ht="3.6" customHeight="1" x14ac:dyDescent="0.3">
      <c r="B288" s="12"/>
      <c r="C288" s="12"/>
      <c r="D288" s="12"/>
      <c r="E288" s="22"/>
      <c r="F288" s="22"/>
      <c r="G288" s="22"/>
      <c r="H288" s="12"/>
      <c r="I288" s="22"/>
      <c r="J288" s="12"/>
      <c r="K288" s="12"/>
    </row>
    <row r="289" spans="1:16" ht="10.199999999999999" customHeight="1" x14ac:dyDescent="0.3">
      <c r="A289" s="2">
        <v>35</v>
      </c>
      <c r="B289" s="3" t="s">
        <v>1</v>
      </c>
      <c r="C289" s="4" t="s">
        <v>2</v>
      </c>
      <c r="D289" s="29" t="s">
        <v>3</v>
      </c>
      <c r="E289" s="25">
        <v>105</v>
      </c>
      <c r="F289" s="5">
        <v>106</v>
      </c>
      <c r="G289" s="23">
        <v>107</v>
      </c>
      <c r="H289" s="25" t="s">
        <v>4</v>
      </c>
      <c r="I289" s="5" t="s">
        <v>5</v>
      </c>
      <c r="J289" s="6" t="s">
        <v>6</v>
      </c>
      <c r="K289" s="12"/>
      <c r="M289" s="36">
        <v>350</v>
      </c>
    </row>
    <row r="290" spans="1:16" ht="10.199999999999999" customHeight="1" x14ac:dyDescent="0.3">
      <c r="A290" s="157">
        <v>105</v>
      </c>
      <c r="B290" s="7" t="s">
        <v>336</v>
      </c>
      <c r="C290" s="18" t="s">
        <v>34</v>
      </c>
      <c r="D290" s="9" t="s">
        <v>35</v>
      </c>
      <c r="E290" s="176"/>
      <c r="F290" s="163">
        <v>3</v>
      </c>
      <c r="G290" s="173" t="s">
        <v>419</v>
      </c>
      <c r="H290" s="161" t="str">
        <f>COUNTIF(E290:G291,"④")&amp;"/"&amp;2</f>
        <v>1/2</v>
      </c>
      <c r="I290" s="153"/>
      <c r="J290" s="155">
        <v>2</v>
      </c>
      <c r="K290" s="12"/>
      <c r="M290" s="36">
        <v>351</v>
      </c>
      <c r="N290" s="37" t="str">
        <f>IF(J290=1,B290,IF(J292=1,B292,IF(J294=1,B294,"")))</f>
        <v>後藤　理子</v>
      </c>
      <c r="O290" s="37" t="str">
        <f>IF(J290=1,C290,IF(J292=1,C292,IF(J294=1,C294,"")))</f>
        <v>神奈川</v>
      </c>
      <c r="P290" s="37" t="str">
        <f>IF(J290=1,D290,IF(J292=1,D292,IF(J294=1,D294,"")))</f>
        <v>JOHNNY'S</v>
      </c>
    </row>
    <row r="291" spans="1:16" ht="10.199999999999999" customHeight="1" x14ac:dyDescent="0.3">
      <c r="A291" s="168"/>
      <c r="B291" s="8" t="s">
        <v>337</v>
      </c>
      <c r="C291" s="19" t="s">
        <v>338</v>
      </c>
      <c r="D291" s="10" t="s">
        <v>339</v>
      </c>
      <c r="E291" s="177"/>
      <c r="F291" s="178"/>
      <c r="G291" s="174"/>
      <c r="H291" s="170"/>
      <c r="I291" s="175"/>
      <c r="J291" s="167"/>
      <c r="K291" s="12"/>
      <c r="M291" s="36">
        <v>352</v>
      </c>
      <c r="N291" s="37" t="str">
        <f>IF(J290=1,B291,IF(J292=1,B293,IF(J294=1,B295,"")))</f>
        <v>渡辺　澪治</v>
      </c>
      <c r="O291" s="37" t="str">
        <f>IF(J290=1,C291,IF(J292=1,C293,IF(J294=1,C295,"")))</f>
        <v>京都</v>
      </c>
      <c r="P291" s="37" t="str">
        <f>IF(J290=1,D291,IF(J292=1,D293,IF(J294=1,D295,"")))</f>
        <v>ワタキューセイモア</v>
      </c>
    </row>
    <row r="292" spans="1:16" ht="10.199999999999999" customHeight="1" x14ac:dyDescent="0.3">
      <c r="A292" s="157">
        <v>106</v>
      </c>
      <c r="B292" s="7" t="s">
        <v>340</v>
      </c>
      <c r="C292" s="18" t="s">
        <v>46</v>
      </c>
      <c r="D292" s="9" t="s">
        <v>341</v>
      </c>
      <c r="E292" s="161" t="s">
        <v>419</v>
      </c>
      <c r="F292" s="171"/>
      <c r="G292" s="173" t="s">
        <v>419</v>
      </c>
      <c r="H292" s="161" t="str">
        <f t="shared" ref="H292" si="68">COUNTIF(E292:G293,"④")&amp;"/"&amp;2</f>
        <v>2/2</v>
      </c>
      <c r="I292" s="153"/>
      <c r="J292" s="155">
        <v>1</v>
      </c>
      <c r="K292" s="12"/>
      <c r="M292" s="36">
        <v>353</v>
      </c>
    </row>
    <row r="293" spans="1:16" ht="10.199999999999999" customHeight="1" x14ac:dyDescent="0.3">
      <c r="A293" s="168"/>
      <c r="B293" s="8" t="s">
        <v>342</v>
      </c>
      <c r="C293" s="19" t="s">
        <v>64</v>
      </c>
      <c r="D293" s="10" t="s">
        <v>9</v>
      </c>
      <c r="E293" s="170"/>
      <c r="F293" s="172"/>
      <c r="G293" s="174"/>
      <c r="H293" s="170"/>
      <c r="I293" s="175"/>
      <c r="J293" s="167"/>
      <c r="K293" s="12"/>
      <c r="M293" s="36">
        <v>354</v>
      </c>
    </row>
    <row r="294" spans="1:16" ht="10.199999999999999" customHeight="1" x14ac:dyDescent="0.3">
      <c r="A294" s="157">
        <v>107</v>
      </c>
      <c r="B294" s="11" t="s">
        <v>414</v>
      </c>
      <c r="C294" s="159" t="s">
        <v>105</v>
      </c>
      <c r="D294" s="33" t="s">
        <v>106</v>
      </c>
      <c r="E294" s="161">
        <v>2</v>
      </c>
      <c r="F294" s="163">
        <v>1</v>
      </c>
      <c r="G294" s="165"/>
      <c r="H294" s="161" t="str">
        <f t="shared" ref="H294" si="69">COUNTIF(E294:G295,"④")&amp;"/"&amp;2</f>
        <v>0/2</v>
      </c>
      <c r="I294" s="153"/>
      <c r="J294" s="155">
        <v>3</v>
      </c>
      <c r="K294" s="12"/>
      <c r="M294" s="36">
        <v>355</v>
      </c>
    </row>
    <row r="295" spans="1:16" ht="10.199999999999999" customHeight="1" x14ac:dyDescent="0.3">
      <c r="A295" s="158"/>
      <c r="B295" s="13" t="s">
        <v>343</v>
      </c>
      <c r="C295" s="160"/>
      <c r="D295" s="34" t="s">
        <v>108</v>
      </c>
      <c r="E295" s="162"/>
      <c r="F295" s="164"/>
      <c r="G295" s="166"/>
      <c r="H295" s="162"/>
      <c r="I295" s="154"/>
      <c r="J295" s="156"/>
      <c r="K295" s="12"/>
      <c r="M295" s="36">
        <v>356</v>
      </c>
    </row>
    <row r="296" spans="1:16" ht="3.6" customHeight="1" x14ac:dyDescent="0.3">
      <c r="B296" s="12"/>
      <c r="C296" s="12"/>
      <c r="D296" s="12"/>
      <c r="E296" s="22"/>
      <c r="F296" s="22"/>
      <c r="G296" s="22"/>
      <c r="H296" s="12"/>
      <c r="I296" s="22"/>
      <c r="J296" s="12"/>
      <c r="K296" s="12"/>
    </row>
    <row r="297" spans="1:16" ht="10.199999999999999" customHeight="1" x14ac:dyDescent="0.3">
      <c r="A297" s="2">
        <v>36</v>
      </c>
      <c r="B297" s="3" t="s">
        <v>1</v>
      </c>
      <c r="C297" s="4" t="s">
        <v>2</v>
      </c>
      <c r="D297" s="29" t="s">
        <v>3</v>
      </c>
      <c r="E297" s="25">
        <v>108</v>
      </c>
      <c r="F297" s="5">
        <v>109</v>
      </c>
      <c r="G297" s="23">
        <v>110</v>
      </c>
      <c r="H297" s="25" t="s">
        <v>4</v>
      </c>
      <c r="I297" s="5" t="s">
        <v>5</v>
      </c>
      <c r="J297" s="6" t="s">
        <v>6</v>
      </c>
      <c r="K297" s="12"/>
      <c r="M297" s="36">
        <v>360</v>
      </c>
    </row>
    <row r="298" spans="1:16" ht="10.199999999999999" customHeight="1" x14ac:dyDescent="0.3">
      <c r="A298" s="157">
        <v>108</v>
      </c>
      <c r="B298" s="7" t="s">
        <v>358</v>
      </c>
      <c r="C298" s="159" t="s">
        <v>73</v>
      </c>
      <c r="D298" s="9" t="s">
        <v>76</v>
      </c>
      <c r="E298" s="176"/>
      <c r="F298" s="163" t="s">
        <v>419</v>
      </c>
      <c r="G298" s="173">
        <v>1</v>
      </c>
      <c r="H298" s="161" t="str">
        <f>COUNTIF(E298:G299,"④")&amp;"/"&amp;2</f>
        <v>1/2</v>
      </c>
      <c r="I298" s="153"/>
      <c r="J298" s="155">
        <v>2</v>
      </c>
      <c r="K298" s="12"/>
      <c r="M298" s="36">
        <v>361</v>
      </c>
      <c r="N298" s="37" t="str">
        <f>IF(J298=1,B298,IF(J300=1,B300,IF(J302=1,B302,"")))</f>
        <v>細田　美帆</v>
      </c>
      <c r="O298" s="37" t="str">
        <f>IF(J298=1,C298,IF(J300=1,C300,IF(J302=1,C302,"")))</f>
        <v>日本学連</v>
      </c>
      <c r="P298" s="37" t="str">
        <f>IF(J298=1,D298,IF(J300=1,D300,IF(J302=1,D302,"")))</f>
        <v>日本体育大学</v>
      </c>
    </row>
    <row r="299" spans="1:16" ht="10.199999999999999" customHeight="1" x14ac:dyDescent="0.3">
      <c r="A299" s="168"/>
      <c r="B299" s="8" t="s">
        <v>344</v>
      </c>
      <c r="C299" s="169"/>
      <c r="D299" s="10" t="s">
        <v>74</v>
      </c>
      <c r="E299" s="177"/>
      <c r="F299" s="178"/>
      <c r="G299" s="174"/>
      <c r="H299" s="170"/>
      <c r="I299" s="175"/>
      <c r="J299" s="167"/>
      <c r="K299" s="12"/>
      <c r="M299" s="36">
        <v>362</v>
      </c>
      <c r="N299" s="37" t="str">
        <f>IF(J298=1,B299,IF(J300=1,B301,IF(J302=1,B303,"")))</f>
        <v>増田 洋五豊</v>
      </c>
      <c r="O299" s="37">
        <f>IF(J298=1,C299,IF(J300=1,C301,IF(J302=1,C303,"")))</f>
        <v>0</v>
      </c>
      <c r="P299" s="37">
        <f>IF(J298=1,D299,IF(J300=1,D301,IF(J302=1,D303,"")))</f>
        <v>0</v>
      </c>
    </row>
    <row r="300" spans="1:16" ht="10.199999999999999" customHeight="1" x14ac:dyDescent="0.3">
      <c r="A300" s="157">
        <v>109</v>
      </c>
      <c r="B300" s="7" t="s">
        <v>345</v>
      </c>
      <c r="C300" s="159" t="s">
        <v>12</v>
      </c>
      <c r="D300" s="179" t="s">
        <v>15</v>
      </c>
      <c r="E300" s="161">
        <v>0</v>
      </c>
      <c r="F300" s="171"/>
      <c r="G300" s="173">
        <v>0</v>
      </c>
      <c r="H300" s="161" t="str">
        <f t="shared" ref="H300" si="70">COUNTIF(E300:G301,"④")&amp;"/"&amp;2</f>
        <v>0/2</v>
      </c>
      <c r="I300" s="153"/>
      <c r="J300" s="155">
        <v>3</v>
      </c>
      <c r="K300" s="12"/>
      <c r="M300" s="36">
        <v>363</v>
      </c>
    </row>
    <row r="301" spans="1:16" ht="10.199999999999999" customHeight="1" x14ac:dyDescent="0.3">
      <c r="A301" s="168"/>
      <c r="B301" s="8" t="s">
        <v>346</v>
      </c>
      <c r="C301" s="169"/>
      <c r="D301" s="181"/>
      <c r="E301" s="170"/>
      <c r="F301" s="172"/>
      <c r="G301" s="174"/>
      <c r="H301" s="170"/>
      <c r="I301" s="175"/>
      <c r="J301" s="167"/>
      <c r="K301" s="12"/>
      <c r="M301" s="36">
        <v>364</v>
      </c>
    </row>
    <row r="302" spans="1:16" ht="10.199999999999999" customHeight="1" x14ac:dyDescent="0.3">
      <c r="A302" s="157">
        <v>110</v>
      </c>
      <c r="B302" s="11" t="s">
        <v>347</v>
      </c>
      <c r="C302" s="159" t="s">
        <v>29</v>
      </c>
      <c r="D302" s="179" t="s">
        <v>30</v>
      </c>
      <c r="E302" s="161" t="s">
        <v>419</v>
      </c>
      <c r="F302" s="163" t="s">
        <v>419</v>
      </c>
      <c r="G302" s="165"/>
      <c r="H302" s="161" t="str">
        <f t="shared" ref="H302" si="71">COUNTIF(E302:G303,"④")&amp;"/"&amp;2</f>
        <v>2/2</v>
      </c>
      <c r="I302" s="153"/>
      <c r="J302" s="155">
        <v>1</v>
      </c>
      <c r="K302" s="12"/>
      <c r="M302" s="36">
        <v>365</v>
      </c>
    </row>
    <row r="303" spans="1:16" ht="10.199999999999999" customHeight="1" x14ac:dyDescent="0.3">
      <c r="A303" s="158"/>
      <c r="B303" s="13" t="s">
        <v>348</v>
      </c>
      <c r="C303" s="160"/>
      <c r="D303" s="180"/>
      <c r="E303" s="162"/>
      <c r="F303" s="164"/>
      <c r="G303" s="166"/>
      <c r="H303" s="162"/>
      <c r="I303" s="154"/>
      <c r="J303" s="156"/>
      <c r="K303" s="12"/>
      <c r="M303" s="36">
        <v>366</v>
      </c>
    </row>
    <row r="304" spans="1:16" ht="3.6" customHeight="1" x14ac:dyDescent="0.3">
      <c r="B304" s="12"/>
      <c r="C304" s="12"/>
      <c r="D304" s="12"/>
      <c r="E304" s="22"/>
      <c r="F304" s="22"/>
      <c r="G304" s="22"/>
      <c r="H304" s="12"/>
      <c r="I304" s="22"/>
      <c r="J304" s="12"/>
      <c r="K304" s="12"/>
    </row>
    <row r="305" spans="1:16" ht="10.199999999999999" customHeight="1" x14ac:dyDescent="0.3">
      <c r="A305" s="2">
        <v>37</v>
      </c>
      <c r="B305" s="3" t="s">
        <v>1</v>
      </c>
      <c r="C305" s="4" t="s">
        <v>2</v>
      </c>
      <c r="D305" s="29" t="s">
        <v>3</v>
      </c>
      <c r="E305" s="25">
        <v>111</v>
      </c>
      <c r="F305" s="5">
        <v>112</v>
      </c>
      <c r="G305" s="23">
        <v>113</v>
      </c>
      <c r="H305" s="25" t="s">
        <v>4</v>
      </c>
      <c r="I305" s="5" t="s">
        <v>5</v>
      </c>
      <c r="J305" s="6" t="s">
        <v>6</v>
      </c>
      <c r="K305" s="12"/>
      <c r="M305" s="36">
        <v>370</v>
      </c>
    </row>
    <row r="306" spans="1:16" ht="10.199999999999999" customHeight="1" x14ac:dyDescent="0.3">
      <c r="A306" s="157">
        <v>111</v>
      </c>
      <c r="B306" s="7" t="s">
        <v>349</v>
      </c>
      <c r="C306" s="18" t="s">
        <v>17</v>
      </c>
      <c r="D306" s="9" t="s">
        <v>69</v>
      </c>
      <c r="E306" s="176"/>
      <c r="F306" s="163" t="s">
        <v>419</v>
      </c>
      <c r="G306" s="173" t="s">
        <v>419</v>
      </c>
      <c r="H306" s="161" t="str">
        <f>COUNTIF(E306:G307,"④")&amp;"/"&amp;2</f>
        <v>2/2</v>
      </c>
      <c r="I306" s="153"/>
      <c r="J306" s="155">
        <v>1</v>
      </c>
      <c r="K306" s="12"/>
      <c r="M306" s="36">
        <v>371</v>
      </c>
      <c r="N306" s="37" t="str">
        <f>IF(J306=1,B306,IF(J308=1,B308,IF(J310=1,B310,"")))</f>
        <v>広岡　　宙</v>
      </c>
      <c r="O306" s="37" t="str">
        <f>IF(J306=1,C306,IF(J308=1,C308,IF(J310=1,C310,"")))</f>
        <v>広島</v>
      </c>
      <c r="P306" s="37" t="str">
        <f>IF(J306=1,D306,IF(J308=1,D308,IF(J310=1,D310,"")))</f>
        <v>NTT西日本</v>
      </c>
    </row>
    <row r="307" spans="1:16" ht="10.199999999999999" customHeight="1" x14ac:dyDescent="0.3">
      <c r="A307" s="168"/>
      <c r="B307" s="8" t="s">
        <v>350</v>
      </c>
      <c r="C307" s="19" t="s">
        <v>37</v>
      </c>
      <c r="D307" s="10" t="s">
        <v>58</v>
      </c>
      <c r="E307" s="177"/>
      <c r="F307" s="178"/>
      <c r="G307" s="174"/>
      <c r="H307" s="170"/>
      <c r="I307" s="175"/>
      <c r="J307" s="167"/>
      <c r="K307" s="12"/>
      <c r="M307" s="36">
        <v>372</v>
      </c>
      <c r="N307" s="37" t="str">
        <f>IF(J306=1,B307,IF(J308=1,B309,IF(J310=1,B311,"")))</f>
        <v>浪岡 菜々美</v>
      </c>
      <c r="O307" s="37" t="str">
        <f>IF(J306=1,C307,IF(J308=1,C309,IF(J310=1,C311,"")))</f>
        <v>東京</v>
      </c>
      <c r="P307" s="37" t="str">
        <f>IF(J306=1,D307,IF(J308=1,D309,IF(J310=1,D311,"")))</f>
        <v>ナガセケンコー</v>
      </c>
    </row>
    <row r="308" spans="1:16" ht="10.199999999999999" customHeight="1" x14ac:dyDescent="0.3">
      <c r="A308" s="157">
        <v>112</v>
      </c>
      <c r="B308" s="7" t="s">
        <v>351</v>
      </c>
      <c r="C308" s="159" t="s">
        <v>8</v>
      </c>
      <c r="D308" s="9" t="s">
        <v>352</v>
      </c>
      <c r="E308" s="161">
        <v>1</v>
      </c>
      <c r="F308" s="171"/>
      <c r="G308" s="173">
        <v>3</v>
      </c>
      <c r="H308" s="161" t="str">
        <f t="shared" ref="H308" si="72">COUNTIF(E308:G309,"④")&amp;"/"&amp;2</f>
        <v>0/2</v>
      </c>
      <c r="I308" s="153"/>
      <c r="J308" s="155">
        <v>3</v>
      </c>
      <c r="K308" s="12"/>
      <c r="M308" s="36">
        <v>373</v>
      </c>
    </row>
    <row r="309" spans="1:16" ht="10.199999999999999" customHeight="1" x14ac:dyDescent="0.3">
      <c r="A309" s="168"/>
      <c r="B309" s="8" t="s">
        <v>353</v>
      </c>
      <c r="C309" s="169"/>
      <c r="D309" s="10" t="s">
        <v>101</v>
      </c>
      <c r="E309" s="170"/>
      <c r="F309" s="172"/>
      <c r="G309" s="174"/>
      <c r="H309" s="170"/>
      <c r="I309" s="175"/>
      <c r="J309" s="167"/>
      <c r="K309" s="12"/>
      <c r="M309" s="36">
        <v>374</v>
      </c>
    </row>
    <row r="310" spans="1:16" ht="10.199999999999999" customHeight="1" x14ac:dyDescent="0.3">
      <c r="A310" s="157">
        <v>113</v>
      </c>
      <c r="B310" s="11" t="s">
        <v>354</v>
      </c>
      <c r="C310" s="159" t="s">
        <v>29</v>
      </c>
      <c r="D310" s="33" t="s">
        <v>355</v>
      </c>
      <c r="E310" s="161">
        <v>2</v>
      </c>
      <c r="F310" s="163" t="s">
        <v>419</v>
      </c>
      <c r="G310" s="165"/>
      <c r="H310" s="161" t="str">
        <f t="shared" ref="H310" si="73">COUNTIF(E310:G311,"④")&amp;"/"&amp;2</f>
        <v>1/2</v>
      </c>
      <c r="I310" s="153"/>
      <c r="J310" s="155">
        <v>2</v>
      </c>
      <c r="K310" s="12"/>
      <c r="M310" s="36">
        <v>375</v>
      </c>
    </row>
    <row r="311" spans="1:16" ht="10.199999999999999" customHeight="1" x14ac:dyDescent="0.3">
      <c r="A311" s="158"/>
      <c r="B311" s="13" t="s">
        <v>356</v>
      </c>
      <c r="C311" s="160"/>
      <c r="D311" s="34" t="s">
        <v>357</v>
      </c>
      <c r="E311" s="162"/>
      <c r="F311" s="164"/>
      <c r="G311" s="166"/>
      <c r="H311" s="162"/>
      <c r="I311" s="154"/>
      <c r="J311" s="156"/>
      <c r="K311" s="12"/>
      <c r="M311" s="36">
        <v>376</v>
      </c>
    </row>
  </sheetData>
  <mergeCells count="916">
    <mergeCell ref="A1:J1"/>
    <mergeCell ref="A3:A4"/>
    <mergeCell ref="C3:C4"/>
    <mergeCell ref="D3:D4"/>
    <mergeCell ref="E3:E4"/>
    <mergeCell ref="F3:F4"/>
    <mergeCell ref="G3:G4"/>
    <mergeCell ref="H3:H4"/>
    <mergeCell ref="I3:I4"/>
    <mergeCell ref="J3:J4"/>
    <mergeCell ref="I5:I6"/>
    <mergeCell ref="J5:J6"/>
    <mergeCell ref="A7:A8"/>
    <mergeCell ref="E7:E8"/>
    <mergeCell ref="F7:F8"/>
    <mergeCell ref="G7:G8"/>
    <mergeCell ref="H7:H8"/>
    <mergeCell ref="I7:I8"/>
    <mergeCell ref="J7:J8"/>
    <mergeCell ref="A5:A6"/>
    <mergeCell ref="C5:C6"/>
    <mergeCell ref="E5:E6"/>
    <mergeCell ref="F5:F6"/>
    <mergeCell ref="G5:G6"/>
    <mergeCell ref="H5:H6"/>
    <mergeCell ref="J11:J12"/>
    <mergeCell ref="A13:A14"/>
    <mergeCell ref="C13:C14"/>
    <mergeCell ref="E13:E14"/>
    <mergeCell ref="F13:F14"/>
    <mergeCell ref="G13:G14"/>
    <mergeCell ref="H13:H14"/>
    <mergeCell ref="I13:I14"/>
    <mergeCell ref="J13:J14"/>
    <mergeCell ref="A11:A12"/>
    <mergeCell ref="E11:E12"/>
    <mergeCell ref="F11:F12"/>
    <mergeCell ref="G11:G12"/>
    <mergeCell ref="H11:H12"/>
    <mergeCell ref="I11:I12"/>
    <mergeCell ref="J15:J16"/>
    <mergeCell ref="A19:A20"/>
    <mergeCell ref="E19:E20"/>
    <mergeCell ref="F19:F20"/>
    <mergeCell ref="G19:G20"/>
    <mergeCell ref="H19:H20"/>
    <mergeCell ref="I19:I20"/>
    <mergeCell ref="J19:J20"/>
    <mergeCell ref="A15:A16"/>
    <mergeCell ref="E15:E16"/>
    <mergeCell ref="F15:F16"/>
    <mergeCell ref="G15:G16"/>
    <mergeCell ref="H15:H16"/>
    <mergeCell ref="I15:I16"/>
    <mergeCell ref="H21:H22"/>
    <mergeCell ref="I21:I22"/>
    <mergeCell ref="J21:J22"/>
    <mergeCell ref="A23:A24"/>
    <mergeCell ref="E23:E24"/>
    <mergeCell ref="F23:F24"/>
    <mergeCell ref="G23:G24"/>
    <mergeCell ref="H23:H24"/>
    <mergeCell ref="I23:I24"/>
    <mergeCell ref="J23:J24"/>
    <mergeCell ref="A21:A22"/>
    <mergeCell ref="C21:C22"/>
    <mergeCell ref="D21:D22"/>
    <mergeCell ref="E21:E22"/>
    <mergeCell ref="F21:F22"/>
    <mergeCell ref="G21:G22"/>
    <mergeCell ref="I27:I28"/>
    <mergeCell ref="J27:J28"/>
    <mergeCell ref="A29:A30"/>
    <mergeCell ref="C29:C30"/>
    <mergeCell ref="E29:E30"/>
    <mergeCell ref="F29:F30"/>
    <mergeCell ref="G29:G30"/>
    <mergeCell ref="H29:H30"/>
    <mergeCell ref="I29:I30"/>
    <mergeCell ref="J29:J30"/>
    <mergeCell ref="A27:A28"/>
    <mergeCell ref="C27:C28"/>
    <mergeCell ref="E27:E28"/>
    <mergeCell ref="F27:F28"/>
    <mergeCell ref="G27:G28"/>
    <mergeCell ref="H27:H28"/>
    <mergeCell ref="J31:J32"/>
    <mergeCell ref="A35:A36"/>
    <mergeCell ref="E35:E36"/>
    <mergeCell ref="F35:F36"/>
    <mergeCell ref="G35:G36"/>
    <mergeCell ref="H35:H36"/>
    <mergeCell ref="I35:I36"/>
    <mergeCell ref="J35:J36"/>
    <mergeCell ref="A31:A32"/>
    <mergeCell ref="E31:E32"/>
    <mergeCell ref="F31:F32"/>
    <mergeCell ref="G31:G32"/>
    <mergeCell ref="H31:H32"/>
    <mergeCell ref="I31:I32"/>
    <mergeCell ref="I37:I38"/>
    <mergeCell ref="J37:J38"/>
    <mergeCell ref="A39:A40"/>
    <mergeCell ref="C39:C40"/>
    <mergeCell ref="E39:E40"/>
    <mergeCell ref="F39:F40"/>
    <mergeCell ref="G39:G40"/>
    <mergeCell ref="H39:H40"/>
    <mergeCell ref="I39:I40"/>
    <mergeCell ref="J39:J40"/>
    <mergeCell ref="A37:A38"/>
    <mergeCell ref="C37:C38"/>
    <mergeCell ref="E37:E38"/>
    <mergeCell ref="F37:F38"/>
    <mergeCell ref="G37:G38"/>
    <mergeCell ref="H37:H38"/>
    <mergeCell ref="J43:J44"/>
    <mergeCell ref="A45:A46"/>
    <mergeCell ref="C45:C46"/>
    <mergeCell ref="D45:D46"/>
    <mergeCell ref="E45:E46"/>
    <mergeCell ref="F45:F46"/>
    <mergeCell ref="G45:G46"/>
    <mergeCell ref="H45:H46"/>
    <mergeCell ref="I45:I46"/>
    <mergeCell ref="J45:J46"/>
    <mergeCell ref="A43:A44"/>
    <mergeCell ref="E43:E44"/>
    <mergeCell ref="F43:F44"/>
    <mergeCell ref="G43:G44"/>
    <mergeCell ref="H43:H44"/>
    <mergeCell ref="I43:I44"/>
    <mergeCell ref="J47:J48"/>
    <mergeCell ref="A51:A52"/>
    <mergeCell ref="C51:C52"/>
    <mergeCell ref="D51:D52"/>
    <mergeCell ref="E51:E52"/>
    <mergeCell ref="F51:F52"/>
    <mergeCell ref="G51:G52"/>
    <mergeCell ref="H51:H52"/>
    <mergeCell ref="I51:I52"/>
    <mergeCell ref="J51:J52"/>
    <mergeCell ref="A47:A48"/>
    <mergeCell ref="E47:E48"/>
    <mergeCell ref="F47:F48"/>
    <mergeCell ref="G47:G48"/>
    <mergeCell ref="H47:H48"/>
    <mergeCell ref="I47:I48"/>
    <mergeCell ref="I53:I54"/>
    <mergeCell ref="J53:J54"/>
    <mergeCell ref="A55:A56"/>
    <mergeCell ref="C55:C56"/>
    <mergeCell ref="D55:D56"/>
    <mergeCell ref="E55:E56"/>
    <mergeCell ref="F55:F56"/>
    <mergeCell ref="G55:G56"/>
    <mergeCell ref="H55:H56"/>
    <mergeCell ref="I55:I56"/>
    <mergeCell ref="A53:A54"/>
    <mergeCell ref="C53:C54"/>
    <mergeCell ref="E53:E54"/>
    <mergeCell ref="F53:F54"/>
    <mergeCell ref="G53:G54"/>
    <mergeCell ref="H53:H54"/>
    <mergeCell ref="J55:J56"/>
    <mergeCell ref="A59:A60"/>
    <mergeCell ref="C59:C60"/>
    <mergeCell ref="D59:D60"/>
    <mergeCell ref="E59:E60"/>
    <mergeCell ref="F59:F60"/>
    <mergeCell ref="G59:G60"/>
    <mergeCell ref="H59:H60"/>
    <mergeCell ref="I59:I60"/>
    <mergeCell ref="J59:J60"/>
    <mergeCell ref="J61:J62"/>
    <mergeCell ref="A63:A64"/>
    <mergeCell ref="C63:C64"/>
    <mergeCell ref="E63:E64"/>
    <mergeCell ref="F63:F64"/>
    <mergeCell ref="G63:G64"/>
    <mergeCell ref="H63:H64"/>
    <mergeCell ref="I63:I64"/>
    <mergeCell ref="J63:J64"/>
    <mergeCell ref="A61:A62"/>
    <mergeCell ref="E61:E62"/>
    <mergeCell ref="F61:F62"/>
    <mergeCell ref="G61:G62"/>
    <mergeCell ref="H61:H62"/>
    <mergeCell ref="I61:I62"/>
    <mergeCell ref="J67:J68"/>
    <mergeCell ref="A69:A70"/>
    <mergeCell ref="C69:C70"/>
    <mergeCell ref="E69:E70"/>
    <mergeCell ref="F69:F70"/>
    <mergeCell ref="G69:G70"/>
    <mergeCell ref="H69:H70"/>
    <mergeCell ref="I69:I70"/>
    <mergeCell ref="J69:J70"/>
    <mergeCell ref="A67:A68"/>
    <mergeCell ref="E67:E68"/>
    <mergeCell ref="F67:F68"/>
    <mergeCell ref="G67:G68"/>
    <mergeCell ref="H67:H68"/>
    <mergeCell ref="I67:I68"/>
    <mergeCell ref="H84:H85"/>
    <mergeCell ref="I84:I85"/>
    <mergeCell ref="J84:J85"/>
    <mergeCell ref="H86:H87"/>
    <mergeCell ref="I86:I87"/>
    <mergeCell ref="J86:J87"/>
    <mergeCell ref="J71:J72"/>
    <mergeCell ref="A80:J80"/>
    <mergeCell ref="A82:A83"/>
    <mergeCell ref="C82:C83"/>
    <mergeCell ref="D82:D83"/>
    <mergeCell ref="E82:E83"/>
    <mergeCell ref="F82:F83"/>
    <mergeCell ref="G82:G83"/>
    <mergeCell ref="H82:H83"/>
    <mergeCell ref="I82:I83"/>
    <mergeCell ref="A71:A72"/>
    <mergeCell ref="E71:E72"/>
    <mergeCell ref="F71:F72"/>
    <mergeCell ref="G71:G72"/>
    <mergeCell ref="H71:H72"/>
    <mergeCell ref="I71:I72"/>
    <mergeCell ref="J82:J83"/>
    <mergeCell ref="A86:A87"/>
    <mergeCell ref="C86:C87"/>
    <mergeCell ref="D86:D87"/>
    <mergeCell ref="E86:E87"/>
    <mergeCell ref="F86:F87"/>
    <mergeCell ref="G86:G87"/>
    <mergeCell ref="A84:A85"/>
    <mergeCell ref="C84:C85"/>
    <mergeCell ref="E84:E85"/>
    <mergeCell ref="F84:F85"/>
    <mergeCell ref="G84:G85"/>
    <mergeCell ref="I90:I91"/>
    <mergeCell ref="J90:J91"/>
    <mergeCell ref="A92:A93"/>
    <mergeCell ref="C92:C93"/>
    <mergeCell ref="E92:E93"/>
    <mergeCell ref="F92:F93"/>
    <mergeCell ref="G92:G93"/>
    <mergeCell ref="H92:H93"/>
    <mergeCell ref="I92:I93"/>
    <mergeCell ref="J92:J93"/>
    <mergeCell ref="A90:A91"/>
    <mergeCell ref="E90:E91"/>
    <mergeCell ref="F90:F91"/>
    <mergeCell ref="G90:G91"/>
    <mergeCell ref="H90:H91"/>
    <mergeCell ref="J98:J99"/>
    <mergeCell ref="A100:A101"/>
    <mergeCell ref="E100:E101"/>
    <mergeCell ref="F100:F101"/>
    <mergeCell ref="G100:G101"/>
    <mergeCell ref="H100:H101"/>
    <mergeCell ref="I100:I101"/>
    <mergeCell ref="J100:J101"/>
    <mergeCell ref="H94:H95"/>
    <mergeCell ref="I94:I95"/>
    <mergeCell ref="J94:J95"/>
    <mergeCell ref="A98:A99"/>
    <mergeCell ref="C98:C99"/>
    <mergeCell ref="E98:E99"/>
    <mergeCell ref="F98:F99"/>
    <mergeCell ref="G98:G99"/>
    <mergeCell ref="H98:H99"/>
    <mergeCell ref="I98:I99"/>
    <mergeCell ref="A94:A95"/>
    <mergeCell ref="C94:C95"/>
    <mergeCell ref="D94:D95"/>
    <mergeCell ref="E94:E95"/>
    <mergeCell ref="F94:F95"/>
    <mergeCell ref="G94:G95"/>
    <mergeCell ref="H102:H103"/>
    <mergeCell ref="I102:I103"/>
    <mergeCell ref="J102:J103"/>
    <mergeCell ref="A106:A107"/>
    <mergeCell ref="E106:E107"/>
    <mergeCell ref="F106:F107"/>
    <mergeCell ref="G106:G107"/>
    <mergeCell ref="H106:H107"/>
    <mergeCell ref="I106:I107"/>
    <mergeCell ref="J106:J107"/>
    <mergeCell ref="A102:A103"/>
    <mergeCell ref="C102:C103"/>
    <mergeCell ref="D102:D103"/>
    <mergeCell ref="E102:E103"/>
    <mergeCell ref="F102:F103"/>
    <mergeCell ref="G102:G103"/>
    <mergeCell ref="I108:I109"/>
    <mergeCell ref="J108:J109"/>
    <mergeCell ref="A110:A111"/>
    <mergeCell ref="C110:C111"/>
    <mergeCell ref="D110:D111"/>
    <mergeCell ref="E110:E111"/>
    <mergeCell ref="F110:F111"/>
    <mergeCell ref="G110:G111"/>
    <mergeCell ref="H110:H111"/>
    <mergeCell ref="I110:I111"/>
    <mergeCell ref="A108:A109"/>
    <mergeCell ref="C108:C109"/>
    <mergeCell ref="E108:E109"/>
    <mergeCell ref="F108:F109"/>
    <mergeCell ref="G108:G109"/>
    <mergeCell ref="H108:H109"/>
    <mergeCell ref="J110:J111"/>
    <mergeCell ref="A114:A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H116:H117"/>
    <mergeCell ref="I116:I117"/>
    <mergeCell ref="J116:J117"/>
    <mergeCell ref="A118:A119"/>
    <mergeCell ref="E118:E119"/>
    <mergeCell ref="F118:F119"/>
    <mergeCell ref="G118:G119"/>
    <mergeCell ref="H118:H119"/>
    <mergeCell ref="I118:I119"/>
    <mergeCell ref="J118:J119"/>
    <mergeCell ref="A116:A117"/>
    <mergeCell ref="C116:C117"/>
    <mergeCell ref="D116:D117"/>
    <mergeCell ref="E116:E117"/>
    <mergeCell ref="F116:F117"/>
    <mergeCell ref="G116:G117"/>
    <mergeCell ref="J122:J123"/>
    <mergeCell ref="A124:A125"/>
    <mergeCell ref="C124:C125"/>
    <mergeCell ref="E124:E125"/>
    <mergeCell ref="F124:F125"/>
    <mergeCell ref="G124:G125"/>
    <mergeCell ref="H124:H125"/>
    <mergeCell ref="I124:I125"/>
    <mergeCell ref="J124:J125"/>
    <mergeCell ref="A122:A123"/>
    <mergeCell ref="E122:E123"/>
    <mergeCell ref="F122:F123"/>
    <mergeCell ref="G122:G123"/>
    <mergeCell ref="H122:H123"/>
    <mergeCell ref="I122:I123"/>
    <mergeCell ref="H126:H127"/>
    <mergeCell ref="I126:I127"/>
    <mergeCell ref="J126:J127"/>
    <mergeCell ref="A130:A131"/>
    <mergeCell ref="C130:C131"/>
    <mergeCell ref="D130:D131"/>
    <mergeCell ref="E130:E131"/>
    <mergeCell ref="F130:F131"/>
    <mergeCell ref="G130:G131"/>
    <mergeCell ref="H130:H131"/>
    <mergeCell ref="A126:A127"/>
    <mergeCell ref="C126:C127"/>
    <mergeCell ref="D126:D127"/>
    <mergeCell ref="E126:E127"/>
    <mergeCell ref="F126:F127"/>
    <mergeCell ref="G126:G127"/>
    <mergeCell ref="I130:I131"/>
    <mergeCell ref="J130:J131"/>
    <mergeCell ref="A138:A139"/>
    <mergeCell ref="C138:C139"/>
    <mergeCell ref="D138:D139"/>
    <mergeCell ref="E138:E139"/>
    <mergeCell ref="F138:F139"/>
    <mergeCell ref="G138:G139"/>
    <mergeCell ref="A134:A135"/>
    <mergeCell ref="C134:C135"/>
    <mergeCell ref="E134:E135"/>
    <mergeCell ref="F134:F135"/>
    <mergeCell ref="G134:G135"/>
    <mergeCell ref="A132:A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E142:E143"/>
    <mergeCell ref="F142:F143"/>
    <mergeCell ref="G142:G143"/>
    <mergeCell ref="H142:H143"/>
    <mergeCell ref="I142:I143"/>
    <mergeCell ref="J142:J143"/>
    <mergeCell ref="A140:A141"/>
    <mergeCell ref="C140:C141"/>
    <mergeCell ref="D140:D141"/>
    <mergeCell ref="E140:E141"/>
    <mergeCell ref="F140:F141"/>
    <mergeCell ref="G140:G141"/>
    <mergeCell ref="H140:H141"/>
    <mergeCell ref="H134:H135"/>
    <mergeCell ref="I134:I135"/>
    <mergeCell ref="J134:J135"/>
    <mergeCell ref="H138:H139"/>
    <mergeCell ref="I138:I139"/>
    <mergeCell ref="J138:J139"/>
    <mergeCell ref="J146:J147"/>
    <mergeCell ref="A148:A149"/>
    <mergeCell ref="C148:C149"/>
    <mergeCell ref="E148:E149"/>
    <mergeCell ref="F148:F149"/>
    <mergeCell ref="G148:G149"/>
    <mergeCell ref="H148:H149"/>
    <mergeCell ref="I148:I149"/>
    <mergeCell ref="J148:J149"/>
    <mergeCell ref="A146:A147"/>
    <mergeCell ref="E146:E147"/>
    <mergeCell ref="F146:F147"/>
    <mergeCell ref="G146:G147"/>
    <mergeCell ref="H146:H147"/>
    <mergeCell ref="I146:I147"/>
    <mergeCell ref="I140:I141"/>
    <mergeCell ref="J140:J141"/>
    <mergeCell ref="A142:A143"/>
    <mergeCell ref="H150:H151"/>
    <mergeCell ref="I150:I151"/>
    <mergeCell ref="J150:J151"/>
    <mergeCell ref="A154:A155"/>
    <mergeCell ref="E154:E155"/>
    <mergeCell ref="F154:F155"/>
    <mergeCell ref="G154:G155"/>
    <mergeCell ref="H154:H155"/>
    <mergeCell ref="I154:I155"/>
    <mergeCell ref="J154:J155"/>
    <mergeCell ref="A150:A151"/>
    <mergeCell ref="C150:C151"/>
    <mergeCell ref="D150:D151"/>
    <mergeCell ref="E150:E151"/>
    <mergeCell ref="F150:F151"/>
    <mergeCell ref="G150:G151"/>
    <mergeCell ref="H156:H157"/>
    <mergeCell ref="I156:I157"/>
    <mergeCell ref="J156:J157"/>
    <mergeCell ref="A158:A159"/>
    <mergeCell ref="C158:C159"/>
    <mergeCell ref="D158:D159"/>
    <mergeCell ref="E158:E159"/>
    <mergeCell ref="F158:F159"/>
    <mergeCell ref="G158:G159"/>
    <mergeCell ref="H158:H159"/>
    <mergeCell ref="A156:A157"/>
    <mergeCell ref="C156:C157"/>
    <mergeCell ref="D156:D157"/>
    <mergeCell ref="E156:E157"/>
    <mergeCell ref="F156:F157"/>
    <mergeCell ref="G156:G157"/>
    <mergeCell ref="I158:I159"/>
    <mergeCell ref="J158:J159"/>
    <mergeCell ref="A160:J160"/>
    <mergeCell ref="A162:A163"/>
    <mergeCell ref="E162:E163"/>
    <mergeCell ref="F162:F163"/>
    <mergeCell ref="G162:G163"/>
    <mergeCell ref="H162:H163"/>
    <mergeCell ref="I162:I163"/>
    <mergeCell ref="J162:J163"/>
    <mergeCell ref="J164:J165"/>
    <mergeCell ref="A166:A167"/>
    <mergeCell ref="E166:E167"/>
    <mergeCell ref="F166:F167"/>
    <mergeCell ref="G166:G167"/>
    <mergeCell ref="H166:H167"/>
    <mergeCell ref="I166:I167"/>
    <mergeCell ref="J166:J167"/>
    <mergeCell ref="A164:A165"/>
    <mergeCell ref="E164:E165"/>
    <mergeCell ref="F164:F165"/>
    <mergeCell ref="G164:G165"/>
    <mergeCell ref="H164:H165"/>
    <mergeCell ref="I164:I165"/>
    <mergeCell ref="I170:I171"/>
    <mergeCell ref="J170:J171"/>
    <mergeCell ref="A172:A173"/>
    <mergeCell ref="C172:C173"/>
    <mergeCell ref="D172:D173"/>
    <mergeCell ref="E172:E173"/>
    <mergeCell ref="F172:F173"/>
    <mergeCell ref="G172:G173"/>
    <mergeCell ref="H172:H173"/>
    <mergeCell ref="I172:I173"/>
    <mergeCell ref="A170:A171"/>
    <mergeCell ref="C170:C171"/>
    <mergeCell ref="E170:E171"/>
    <mergeCell ref="F170:F171"/>
    <mergeCell ref="G170:G171"/>
    <mergeCell ref="H170:H171"/>
    <mergeCell ref="J172:J173"/>
    <mergeCell ref="A174:A175"/>
    <mergeCell ref="C174:C175"/>
    <mergeCell ref="D174:D175"/>
    <mergeCell ref="E174:E175"/>
    <mergeCell ref="F174:F175"/>
    <mergeCell ref="G174:G175"/>
    <mergeCell ref="H174:H175"/>
    <mergeCell ref="I174:I175"/>
    <mergeCell ref="J174:J175"/>
    <mergeCell ref="H182:H183"/>
    <mergeCell ref="I182:I183"/>
    <mergeCell ref="J182:J183"/>
    <mergeCell ref="H186:H187"/>
    <mergeCell ref="I186:I187"/>
    <mergeCell ref="J186:J187"/>
    <mergeCell ref="I178:I179"/>
    <mergeCell ref="J178:J179"/>
    <mergeCell ref="A180:A181"/>
    <mergeCell ref="C180:C181"/>
    <mergeCell ref="D180:D181"/>
    <mergeCell ref="E180:E181"/>
    <mergeCell ref="F180:F181"/>
    <mergeCell ref="G180:G181"/>
    <mergeCell ref="H180:H181"/>
    <mergeCell ref="I180:I181"/>
    <mergeCell ref="A178:A179"/>
    <mergeCell ref="C178:C179"/>
    <mergeCell ref="E178:E179"/>
    <mergeCell ref="F178:F179"/>
    <mergeCell ref="G178:G179"/>
    <mergeCell ref="H178:H179"/>
    <mergeCell ref="J180:J181"/>
    <mergeCell ref="A186:A187"/>
    <mergeCell ref="C186:C187"/>
    <mergeCell ref="D186:D187"/>
    <mergeCell ref="E186:E187"/>
    <mergeCell ref="F186:F187"/>
    <mergeCell ref="G186:G187"/>
    <mergeCell ref="A182:A183"/>
    <mergeCell ref="C182:C183"/>
    <mergeCell ref="E182:E183"/>
    <mergeCell ref="F182:F183"/>
    <mergeCell ref="G182:G183"/>
    <mergeCell ref="I188:I189"/>
    <mergeCell ref="J188:J189"/>
    <mergeCell ref="A190:A191"/>
    <mergeCell ref="C190:C191"/>
    <mergeCell ref="E190:E191"/>
    <mergeCell ref="F190:F191"/>
    <mergeCell ref="G190:G191"/>
    <mergeCell ref="H190:H191"/>
    <mergeCell ref="I190:I191"/>
    <mergeCell ref="J190:J191"/>
    <mergeCell ref="A188:A189"/>
    <mergeCell ref="C188:C189"/>
    <mergeCell ref="D188:D189"/>
    <mergeCell ref="E188:E189"/>
    <mergeCell ref="F188:F189"/>
    <mergeCell ref="G188:G189"/>
    <mergeCell ref="H188:H189"/>
    <mergeCell ref="I194:I195"/>
    <mergeCell ref="J194:J195"/>
    <mergeCell ref="A196:A197"/>
    <mergeCell ref="C196:C197"/>
    <mergeCell ref="E196:E197"/>
    <mergeCell ref="F196:F197"/>
    <mergeCell ref="G196:G197"/>
    <mergeCell ref="H196:H197"/>
    <mergeCell ref="I196:I197"/>
    <mergeCell ref="J196:J197"/>
    <mergeCell ref="A194:A195"/>
    <mergeCell ref="C194:C195"/>
    <mergeCell ref="E194:E195"/>
    <mergeCell ref="F194:F195"/>
    <mergeCell ref="G194:G195"/>
    <mergeCell ref="H194:H195"/>
    <mergeCell ref="H198:H199"/>
    <mergeCell ref="I198:I199"/>
    <mergeCell ref="J198:J199"/>
    <mergeCell ref="A202:A203"/>
    <mergeCell ref="E202:E203"/>
    <mergeCell ref="F202:F203"/>
    <mergeCell ref="G202:G203"/>
    <mergeCell ref="H202:H203"/>
    <mergeCell ref="I202:I203"/>
    <mergeCell ref="J202:J203"/>
    <mergeCell ref="A198:A199"/>
    <mergeCell ref="C198:C199"/>
    <mergeCell ref="D198:D199"/>
    <mergeCell ref="E198:E199"/>
    <mergeCell ref="F198:F199"/>
    <mergeCell ref="G198:G199"/>
    <mergeCell ref="J206:J207"/>
    <mergeCell ref="A210:A211"/>
    <mergeCell ref="E210:E211"/>
    <mergeCell ref="F210:F211"/>
    <mergeCell ref="G210:G211"/>
    <mergeCell ref="H210:H211"/>
    <mergeCell ref="I210:I211"/>
    <mergeCell ref="J210:J211"/>
    <mergeCell ref="I204:I205"/>
    <mergeCell ref="J204:J205"/>
    <mergeCell ref="A206:A207"/>
    <mergeCell ref="C206:C207"/>
    <mergeCell ref="D206:D207"/>
    <mergeCell ref="E206:E207"/>
    <mergeCell ref="F206:F207"/>
    <mergeCell ref="G206:G207"/>
    <mergeCell ref="H206:H207"/>
    <mergeCell ref="I206:I207"/>
    <mergeCell ref="A204:A205"/>
    <mergeCell ref="C204:C205"/>
    <mergeCell ref="E204:E205"/>
    <mergeCell ref="F204:F205"/>
    <mergeCell ref="G204:G205"/>
    <mergeCell ref="H204:H205"/>
    <mergeCell ref="J212:J213"/>
    <mergeCell ref="A214:A215"/>
    <mergeCell ref="E214:E215"/>
    <mergeCell ref="F214:F215"/>
    <mergeCell ref="G214:G215"/>
    <mergeCell ref="H214:H215"/>
    <mergeCell ref="I214:I215"/>
    <mergeCell ref="J214:J215"/>
    <mergeCell ref="A212:A213"/>
    <mergeCell ref="E212:E213"/>
    <mergeCell ref="F212:F213"/>
    <mergeCell ref="G212:G213"/>
    <mergeCell ref="H212:H213"/>
    <mergeCell ref="I212:I213"/>
    <mergeCell ref="A220:A221"/>
    <mergeCell ref="E220:E221"/>
    <mergeCell ref="F220:F221"/>
    <mergeCell ref="G220:G221"/>
    <mergeCell ref="H220:H221"/>
    <mergeCell ref="I220:I221"/>
    <mergeCell ref="A218:A219"/>
    <mergeCell ref="C218:C219"/>
    <mergeCell ref="D218:D219"/>
    <mergeCell ref="E218:E219"/>
    <mergeCell ref="F218:F219"/>
    <mergeCell ref="G218:G219"/>
    <mergeCell ref="H222:H223"/>
    <mergeCell ref="I222:I223"/>
    <mergeCell ref="J222:J223"/>
    <mergeCell ref="K222:K223"/>
    <mergeCell ref="H224:H225"/>
    <mergeCell ref="I224:I225"/>
    <mergeCell ref="J224:J225"/>
    <mergeCell ref="K224:K225"/>
    <mergeCell ref="H218:H219"/>
    <mergeCell ref="I218:I219"/>
    <mergeCell ref="J218:J219"/>
    <mergeCell ref="K218:K219"/>
    <mergeCell ref="J220:J221"/>
    <mergeCell ref="K220:K221"/>
    <mergeCell ref="A224:A225"/>
    <mergeCell ref="C224:C225"/>
    <mergeCell ref="D224:D225"/>
    <mergeCell ref="E224:E225"/>
    <mergeCell ref="F224:F225"/>
    <mergeCell ref="G224:G225"/>
    <mergeCell ref="A222:A223"/>
    <mergeCell ref="E222:E223"/>
    <mergeCell ref="F222:F223"/>
    <mergeCell ref="G222:G223"/>
    <mergeCell ref="J228:J229"/>
    <mergeCell ref="A230:A231"/>
    <mergeCell ref="C230:C231"/>
    <mergeCell ref="E230:E231"/>
    <mergeCell ref="F230:F231"/>
    <mergeCell ref="G230:G231"/>
    <mergeCell ref="H230:H231"/>
    <mergeCell ref="I230:I231"/>
    <mergeCell ref="J230:J231"/>
    <mergeCell ref="A228:A229"/>
    <mergeCell ref="E228:E229"/>
    <mergeCell ref="F228:F229"/>
    <mergeCell ref="G228:G229"/>
    <mergeCell ref="H228:H229"/>
    <mergeCell ref="I228:I229"/>
    <mergeCell ref="I232:I233"/>
    <mergeCell ref="J232:J233"/>
    <mergeCell ref="A238:J238"/>
    <mergeCell ref="A240:A241"/>
    <mergeCell ref="C240:C241"/>
    <mergeCell ref="D240:D241"/>
    <mergeCell ref="E240:E241"/>
    <mergeCell ref="F240:F241"/>
    <mergeCell ref="G240:G241"/>
    <mergeCell ref="H240:H241"/>
    <mergeCell ref="A232:A233"/>
    <mergeCell ref="C232:C233"/>
    <mergeCell ref="E232:E233"/>
    <mergeCell ref="F232:F233"/>
    <mergeCell ref="G232:G233"/>
    <mergeCell ref="H232:H233"/>
    <mergeCell ref="I240:I241"/>
    <mergeCell ref="J240:J241"/>
    <mergeCell ref="A242:A243"/>
    <mergeCell ref="C242:C243"/>
    <mergeCell ref="D242:D243"/>
    <mergeCell ref="E242:E243"/>
    <mergeCell ref="F242:F243"/>
    <mergeCell ref="G242:G243"/>
    <mergeCell ref="H242:H243"/>
    <mergeCell ref="I242:I243"/>
    <mergeCell ref="J242:J243"/>
    <mergeCell ref="A244:A245"/>
    <mergeCell ref="C244:C245"/>
    <mergeCell ref="E244:E245"/>
    <mergeCell ref="F244:F245"/>
    <mergeCell ref="G244:G245"/>
    <mergeCell ref="H244:H245"/>
    <mergeCell ref="I244:I245"/>
    <mergeCell ref="J244:J245"/>
    <mergeCell ref="J248:J249"/>
    <mergeCell ref="K248:K249"/>
    <mergeCell ref="A250:A251"/>
    <mergeCell ref="C250:C251"/>
    <mergeCell ref="E250:E251"/>
    <mergeCell ref="F250:F251"/>
    <mergeCell ref="G250:G251"/>
    <mergeCell ref="H250:H251"/>
    <mergeCell ref="I250:I251"/>
    <mergeCell ref="J250:J251"/>
    <mergeCell ref="A248:A249"/>
    <mergeCell ref="E248:E249"/>
    <mergeCell ref="F248:F249"/>
    <mergeCell ref="G248:G249"/>
    <mergeCell ref="H248:H249"/>
    <mergeCell ref="I248:I249"/>
    <mergeCell ref="K250:K251"/>
    <mergeCell ref="K252:K253"/>
    <mergeCell ref="A254:A255"/>
    <mergeCell ref="C254:C255"/>
    <mergeCell ref="E254:E255"/>
    <mergeCell ref="F254:F255"/>
    <mergeCell ref="G254:G255"/>
    <mergeCell ref="H254:H255"/>
    <mergeCell ref="I254:I255"/>
    <mergeCell ref="J254:J255"/>
    <mergeCell ref="K254:K255"/>
    <mergeCell ref="A252:A253"/>
    <mergeCell ref="C252:C253"/>
    <mergeCell ref="D252:D253"/>
    <mergeCell ref="E252:E253"/>
    <mergeCell ref="F252:F253"/>
    <mergeCell ref="G252:G253"/>
    <mergeCell ref="H252:H253"/>
    <mergeCell ref="I252:I253"/>
    <mergeCell ref="J252:J253"/>
    <mergeCell ref="H258:H259"/>
    <mergeCell ref="I258:I259"/>
    <mergeCell ref="J258:J259"/>
    <mergeCell ref="A260:A261"/>
    <mergeCell ref="C260:C261"/>
    <mergeCell ref="D260:D261"/>
    <mergeCell ref="E260:E261"/>
    <mergeCell ref="F260:F261"/>
    <mergeCell ref="G260:G261"/>
    <mergeCell ref="H260:H261"/>
    <mergeCell ref="A258:A259"/>
    <mergeCell ref="C258:C259"/>
    <mergeCell ref="D258:D259"/>
    <mergeCell ref="E258:E259"/>
    <mergeCell ref="F258:F259"/>
    <mergeCell ref="G258:G259"/>
    <mergeCell ref="I260:I261"/>
    <mergeCell ref="J260:J261"/>
    <mergeCell ref="A262:A263"/>
    <mergeCell ref="E262:E263"/>
    <mergeCell ref="F262:F263"/>
    <mergeCell ref="G262:G263"/>
    <mergeCell ref="H262:H263"/>
    <mergeCell ref="I262:I263"/>
    <mergeCell ref="J262:J263"/>
    <mergeCell ref="J266:J267"/>
    <mergeCell ref="A268:A269"/>
    <mergeCell ref="C268:C269"/>
    <mergeCell ref="E268:E269"/>
    <mergeCell ref="F268:F269"/>
    <mergeCell ref="G268:G269"/>
    <mergeCell ref="H268:H269"/>
    <mergeCell ref="I268:I269"/>
    <mergeCell ref="J268:J269"/>
    <mergeCell ref="A266:A267"/>
    <mergeCell ref="E266:E267"/>
    <mergeCell ref="F266:F267"/>
    <mergeCell ref="G266:G267"/>
    <mergeCell ref="H266:H267"/>
    <mergeCell ref="I266:I267"/>
    <mergeCell ref="J270:J271"/>
    <mergeCell ref="A274:A275"/>
    <mergeCell ref="C274:C275"/>
    <mergeCell ref="D274:D275"/>
    <mergeCell ref="E274:E275"/>
    <mergeCell ref="F274:F275"/>
    <mergeCell ref="G274:G275"/>
    <mergeCell ref="H274:H275"/>
    <mergeCell ref="I274:I275"/>
    <mergeCell ref="J274:J275"/>
    <mergeCell ref="A270:A271"/>
    <mergeCell ref="E270:E271"/>
    <mergeCell ref="F270:F271"/>
    <mergeCell ref="G270:G271"/>
    <mergeCell ref="H270:H271"/>
    <mergeCell ref="I270:I271"/>
    <mergeCell ref="I276:I277"/>
    <mergeCell ref="J276:J277"/>
    <mergeCell ref="A278:A279"/>
    <mergeCell ref="E278:E279"/>
    <mergeCell ref="F278:F279"/>
    <mergeCell ref="G278:G279"/>
    <mergeCell ref="H278:H279"/>
    <mergeCell ref="I278:I279"/>
    <mergeCell ref="J278:J279"/>
    <mergeCell ref="A276:A277"/>
    <mergeCell ref="C276:C277"/>
    <mergeCell ref="E276:E277"/>
    <mergeCell ref="F276:F277"/>
    <mergeCell ref="G276:G277"/>
    <mergeCell ref="H276:H277"/>
    <mergeCell ref="J282:J283"/>
    <mergeCell ref="A284:A285"/>
    <mergeCell ref="C284:C285"/>
    <mergeCell ref="E284:E285"/>
    <mergeCell ref="F284:F285"/>
    <mergeCell ref="G284:G285"/>
    <mergeCell ref="H284:H285"/>
    <mergeCell ref="I284:I285"/>
    <mergeCell ref="J284:J285"/>
    <mergeCell ref="A282:A283"/>
    <mergeCell ref="E282:E283"/>
    <mergeCell ref="F282:F283"/>
    <mergeCell ref="G282:G283"/>
    <mergeCell ref="H282:H283"/>
    <mergeCell ref="I282:I283"/>
    <mergeCell ref="H286:H287"/>
    <mergeCell ref="I286:I287"/>
    <mergeCell ref="J286:J287"/>
    <mergeCell ref="A290:A291"/>
    <mergeCell ref="E290:E291"/>
    <mergeCell ref="F290:F291"/>
    <mergeCell ref="G290:G291"/>
    <mergeCell ref="H290:H291"/>
    <mergeCell ref="I290:I291"/>
    <mergeCell ref="J290:J291"/>
    <mergeCell ref="A286:A287"/>
    <mergeCell ref="C286:C287"/>
    <mergeCell ref="D286:D287"/>
    <mergeCell ref="E286:E287"/>
    <mergeCell ref="F286:F287"/>
    <mergeCell ref="G286:G287"/>
    <mergeCell ref="J292:J293"/>
    <mergeCell ref="A294:A295"/>
    <mergeCell ref="C294:C295"/>
    <mergeCell ref="E294:E295"/>
    <mergeCell ref="F294:F295"/>
    <mergeCell ref="G294:G295"/>
    <mergeCell ref="H294:H295"/>
    <mergeCell ref="I294:I295"/>
    <mergeCell ref="J294:J295"/>
    <mergeCell ref="A292:A293"/>
    <mergeCell ref="E292:E293"/>
    <mergeCell ref="F292:F293"/>
    <mergeCell ref="G292:G293"/>
    <mergeCell ref="H292:H293"/>
    <mergeCell ref="I292:I293"/>
    <mergeCell ref="I298:I299"/>
    <mergeCell ref="J298:J299"/>
    <mergeCell ref="A300:A301"/>
    <mergeCell ref="C300:C301"/>
    <mergeCell ref="D300:D301"/>
    <mergeCell ref="E300:E301"/>
    <mergeCell ref="F300:F301"/>
    <mergeCell ref="G300:G301"/>
    <mergeCell ref="H300:H301"/>
    <mergeCell ref="I300:I301"/>
    <mergeCell ref="A298:A299"/>
    <mergeCell ref="C298:C299"/>
    <mergeCell ref="E298:E299"/>
    <mergeCell ref="F298:F299"/>
    <mergeCell ref="G298:G299"/>
    <mergeCell ref="H298:H299"/>
    <mergeCell ref="J300:J301"/>
    <mergeCell ref="A302:A303"/>
    <mergeCell ref="C302:C303"/>
    <mergeCell ref="D302:D303"/>
    <mergeCell ref="E302:E303"/>
    <mergeCell ref="F302:F303"/>
    <mergeCell ref="G302:G303"/>
    <mergeCell ref="H302:H303"/>
    <mergeCell ref="I302:I303"/>
    <mergeCell ref="J302:J303"/>
    <mergeCell ref="I310:I311"/>
    <mergeCell ref="J310:J311"/>
    <mergeCell ref="A310:A311"/>
    <mergeCell ref="C310:C311"/>
    <mergeCell ref="E310:E311"/>
    <mergeCell ref="F310:F311"/>
    <mergeCell ref="G310:G311"/>
    <mergeCell ref="H310:H311"/>
    <mergeCell ref="J306:J307"/>
    <mergeCell ref="A308:A309"/>
    <mergeCell ref="C308:C309"/>
    <mergeCell ref="E308:E309"/>
    <mergeCell ref="F308:F309"/>
    <mergeCell ref="G308:G309"/>
    <mergeCell ref="H308:H309"/>
    <mergeCell ref="I308:I309"/>
    <mergeCell ref="J308:J309"/>
    <mergeCell ref="A306:A307"/>
    <mergeCell ref="E306:E307"/>
    <mergeCell ref="F306:F307"/>
    <mergeCell ref="G306:G307"/>
    <mergeCell ref="H306:H307"/>
    <mergeCell ref="I306:I307"/>
  </mergeCells>
  <phoneticPr fontId="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horizontalDpi="4294967293" r:id="rId1"/>
  <rowBreaks count="2" manualBreakCount="2">
    <brk id="79" max="10" man="1"/>
    <brk id="23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0E3C4-6182-4131-A992-7F3A452E603C}">
  <dimension ref="A1:R311"/>
  <sheetViews>
    <sheetView topLeftCell="A202" workbookViewId="0">
      <selection activeCell="N248" sqref="N248:P249"/>
    </sheetView>
  </sheetViews>
  <sheetFormatPr defaultColWidth="8.69921875" defaultRowHeight="14.4" x14ac:dyDescent="0.3"/>
  <cols>
    <col min="1" max="1" width="4.59765625" style="12" customWidth="1"/>
    <col min="2" max="2" width="13.19921875" style="15" customWidth="1"/>
    <col min="3" max="3" width="9" style="15" customWidth="1"/>
    <col min="4" max="4" width="17.69921875" style="16" customWidth="1"/>
    <col min="5" max="10" width="6.09765625" style="17" customWidth="1"/>
    <col min="11" max="11" width="6.09765625" style="1" customWidth="1"/>
    <col min="12" max="16384" width="8.69921875" style="1"/>
  </cols>
  <sheetData>
    <row r="1" spans="1:18" ht="20.399999999999999" customHeight="1" x14ac:dyDescent="0.3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8" ht="10.199999999999999" customHeight="1" x14ac:dyDescent="0.3">
      <c r="A2" s="67">
        <v>1</v>
      </c>
      <c r="B2" s="3" t="s">
        <v>1</v>
      </c>
      <c r="C2" s="4" t="s">
        <v>2</v>
      </c>
      <c r="D2" s="4" t="s">
        <v>3</v>
      </c>
      <c r="E2" s="5">
        <v>1</v>
      </c>
      <c r="F2" s="5">
        <v>2</v>
      </c>
      <c r="G2" s="5">
        <v>3</v>
      </c>
      <c r="H2" s="5" t="s">
        <v>4</v>
      </c>
      <c r="I2" s="5" t="s">
        <v>5</v>
      </c>
      <c r="J2" s="6" t="s">
        <v>6</v>
      </c>
      <c r="M2" s="36">
        <v>10</v>
      </c>
    </row>
    <row r="3" spans="1:18" ht="10.199999999999999" customHeight="1" x14ac:dyDescent="0.3">
      <c r="A3" s="188">
        <v>1</v>
      </c>
      <c r="B3" s="7" t="s">
        <v>7</v>
      </c>
      <c r="C3" s="190" t="s">
        <v>8</v>
      </c>
      <c r="D3" s="190" t="s">
        <v>9</v>
      </c>
      <c r="E3" s="192"/>
      <c r="F3" s="194" t="s">
        <v>419</v>
      </c>
      <c r="G3" s="194" t="s">
        <v>419</v>
      </c>
      <c r="H3" s="196">
        <f>COUNTIFS(E3:G4,"④")</f>
        <v>2</v>
      </c>
      <c r="I3" s="196"/>
      <c r="J3" s="198">
        <f>IF(H3=2,1,IF(H3=1,2,3))</f>
        <v>1</v>
      </c>
      <c r="M3" s="36">
        <v>11</v>
      </c>
      <c r="N3" s="37" t="str">
        <f>IF(J3=1,B3,IF(J5=1,B5,IF(J7=1,B7,"")))</f>
        <v>長谷川 憂華</v>
      </c>
      <c r="O3" s="37" t="str">
        <f>IF(J3=1,C3,IF(J5=1,C5,IF(J7=1,C7,"")))</f>
        <v>京都</v>
      </c>
      <c r="P3" s="37" t="str">
        <f>IF(J3=1,D3,IF(J5=1,D5,IF(J7=1,D7,"")))</f>
        <v>ワタキューセイモア</v>
      </c>
      <c r="Q3" s="36"/>
      <c r="R3" s="36"/>
    </row>
    <row r="4" spans="1:18" ht="10.199999999999999" customHeight="1" x14ac:dyDescent="0.3">
      <c r="A4" s="189"/>
      <c r="B4" s="8" t="s">
        <v>10</v>
      </c>
      <c r="C4" s="191"/>
      <c r="D4" s="191"/>
      <c r="E4" s="193"/>
      <c r="F4" s="195"/>
      <c r="G4" s="195"/>
      <c r="H4" s="197"/>
      <c r="I4" s="197"/>
      <c r="J4" s="199"/>
      <c r="M4" s="36">
        <v>12</v>
      </c>
      <c r="N4" s="37" t="str">
        <f>IF(J3=1,B4,IF(J5=1,B6,IF(J7=1,B8,"")))</f>
        <v>池口　季将</v>
      </c>
      <c r="O4" s="37">
        <f>IF(J3=1,C4,IF(J5=1,C6,IF(J7=1,C8,"")))</f>
        <v>0</v>
      </c>
      <c r="P4" s="37">
        <f>IF(J3=1,D4,IF(J5=1,D6,IF(J7=1,D8,"")))</f>
        <v>0</v>
      </c>
      <c r="Q4" s="36"/>
      <c r="R4" s="36"/>
    </row>
    <row r="5" spans="1:18" ht="10.199999999999999" customHeight="1" x14ac:dyDescent="0.3">
      <c r="A5" s="188">
        <v>2</v>
      </c>
      <c r="B5" s="7" t="s">
        <v>11</v>
      </c>
      <c r="C5" s="190" t="s">
        <v>12</v>
      </c>
      <c r="D5" s="18" t="s">
        <v>13</v>
      </c>
      <c r="E5" s="194">
        <v>0</v>
      </c>
      <c r="F5" s="192"/>
      <c r="G5" s="194" t="s">
        <v>419</v>
      </c>
      <c r="H5" s="196">
        <f t="shared" ref="H5" si="0">COUNTIFS(E5:G6,"④")</f>
        <v>1</v>
      </c>
      <c r="I5" s="196"/>
      <c r="J5" s="198">
        <f t="shared" ref="J5" si="1">IF(H5=2,1,IF(H5=1,2,3))</f>
        <v>2</v>
      </c>
      <c r="M5" s="36">
        <v>13</v>
      </c>
      <c r="N5" s="36"/>
      <c r="O5" s="36"/>
      <c r="P5" s="36"/>
      <c r="Q5" s="36"/>
      <c r="R5" s="36"/>
    </row>
    <row r="6" spans="1:18" ht="10.199999999999999" customHeight="1" x14ac:dyDescent="0.3">
      <c r="A6" s="189"/>
      <c r="B6" s="8" t="s">
        <v>14</v>
      </c>
      <c r="C6" s="191"/>
      <c r="D6" s="19" t="s">
        <v>15</v>
      </c>
      <c r="E6" s="195"/>
      <c r="F6" s="193"/>
      <c r="G6" s="195"/>
      <c r="H6" s="197"/>
      <c r="I6" s="197"/>
      <c r="J6" s="199"/>
      <c r="M6" s="36">
        <v>14</v>
      </c>
      <c r="N6" s="36"/>
      <c r="O6" s="36"/>
      <c r="P6" s="36"/>
      <c r="Q6" s="36"/>
      <c r="R6" s="36"/>
    </row>
    <row r="7" spans="1:18" ht="10.199999999999999" customHeight="1" x14ac:dyDescent="0.3">
      <c r="A7" s="200">
        <v>3</v>
      </c>
      <c r="B7" s="11" t="s">
        <v>16</v>
      </c>
      <c r="C7" s="12" t="s">
        <v>17</v>
      </c>
      <c r="D7" s="12" t="s">
        <v>18</v>
      </c>
      <c r="E7" s="194">
        <v>1</v>
      </c>
      <c r="F7" s="194">
        <v>3</v>
      </c>
      <c r="G7" s="192"/>
      <c r="H7" s="196">
        <f t="shared" ref="H7" si="2">COUNTIFS(E7:G8,"④")</f>
        <v>0</v>
      </c>
      <c r="I7" s="196"/>
      <c r="J7" s="198">
        <f t="shared" ref="J7" si="3">IF(H7=2,1,IF(H7=1,2,3))</f>
        <v>3</v>
      </c>
      <c r="M7" s="36">
        <v>15</v>
      </c>
      <c r="N7" s="36"/>
      <c r="O7" s="36"/>
      <c r="P7" s="36"/>
      <c r="Q7" s="36"/>
      <c r="R7" s="36"/>
    </row>
    <row r="8" spans="1:18" ht="10.199999999999999" customHeight="1" x14ac:dyDescent="0.3">
      <c r="A8" s="201"/>
      <c r="B8" s="13" t="s">
        <v>19</v>
      </c>
      <c r="C8" s="14" t="s">
        <v>20</v>
      </c>
      <c r="D8" s="14" t="s">
        <v>21</v>
      </c>
      <c r="E8" s="202"/>
      <c r="F8" s="202"/>
      <c r="G8" s="203"/>
      <c r="H8" s="204"/>
      <c r="I8" s="204"/>
      <c r="J8" s="205"/>
      <c r="M8" s="36">
        <v>16</v>
      </c>
      <c r="N8" s="36"/>
      <c r="O8" s="36"/>
      <c r="P8" s="36"/>
      <c r="Q8" s="36"/>
      <c r="R8" s="36"/>
    </row>
    <row r="9" spans="1:18" ht="3.6" customHeight="1" x14ac:dyDescent="0.3">
      <c r="M9" s="36">
        <v>17</v>
      </c>
    </row>
    <row r="10" spans="1:18" ht="10.199999999999999" customHeight="1" x14ac:dyDescent="0.3">
      <c r="A10" s="67">
        <v>2</v>
      </c>
      <c r="B10" s="3" t="s">
        <v>1</v>
      </c>
      <c r="C10" s="4" t="str">
        <f>C2</f>
        <v>支部</v>
      </c>
      <c r="D10" s="4" t="s">
        <v>3</v>
      </c>
      <c r="E10" s="5">
        <v>4</v>
      </c>
      <c r="F10" s="5">
        <v>5</v>
      </c>
      <c r="G10" s="5">
        <v>6</v>
      </c>
      <c r="H10" s="5" t="s">
        <v>4</v>
      </c>
      <c r="I10" s="5" t="s">
        <v>5</v>
      </c>
      <c r="J10" s="6" t="s">
        <v>6</v>
      </c>
      <c r="M10" s="36">
        <v>20</v>
      </c>
    </row>
    <row r="11" spans="1:18" ht="10.199999999999999" customHeight="1" x14ac:dyDescent="0.3">
      <c r="A11" s="188">
        <v>4</v>
      </c>
      <c r="B11" s="7" t="s">
        <v>22</v>
      </c>
      <c r="C11" s="18" t="s">
        <v>23</v>
      </c>
      <c r="D11" s="18" t="s">
        <v>24</v>
      </c>
      <c r="E11" s="192"/>
      <c r="F11" s="194">
        <v>0</v>
      </c>
      <c r="G11" s="194">
        <v>2</v>
      </c>
      <c r="H11" s="196">
        <f>COUNTIFS(E11:G12,"④")</f>
        <v>0</v>
      </c>
      <c r="I11" s="196"/>
      <c r="J11" s="198">
        <f>IF(H11=2,1,IF(H11=1,2,3))</f>
        <v>3</v>
      </c>
      <c r="M11" s="36">
        <v>21</v>
      </c>
      <c r="N11" s="37" t="str">
        <f>IF(J11=1,B11,IF(J13=1,B13,IF(J15=1,B15,"")))</f>
        <v>田辺 なつき</v>
      </c>
      <c r="O11" s="37" t="str">
        <f>IF(J11=1,C11,IF(J13=1,C13,IF(J15=1,C15,"")))</f>
        <v>新潟</v>
      </c>
      <c r="P11" s="37" t="str">
        <f>IF(J11=1,D11,IF(J13=1,D13,IF(J15=1,D15,"")))</f>
        <v>ヨネックス新潟</v>
      </c>
    </row>
    <row r="12" spans="1:18" ht="10.199999999999999" customHeight="1" x14ac:dyDescent="0.3">
      <c r="A12" s="189"/>
      <c r="B12" s="8" t="s">
        <v>25</v>
      </c>
      <c r="C12" s="19" t="s">
        <v>26</v>
      </c>
      <c r="D12" s="19" t="s">
        <v>27</v>
      </c>
      <c r="E12" s="193"/>
      <c r="F12" s="195"/>
      <c r="G12" s="195"/>
      <c r="H12" s="197"/>
      <c r="I12" s="197"/>
      <c r="J12" s="199"/>
      <c r="M12" s="36">
        <v>22</v>
      </c>
      <c r="N12" s="37" t="str">
        <f>IF(J11=1,B12,IF(J13=1,B14,IF(J15=1,B16,"")))</f>
        <v>山根　稔平</v>
      </c>
      <c r="O12" s="37" t="str">
        <f>IF(J11=1,C12,IF(J13=1,C14,IF(J15=1,C16,"")))</f>
        <v>東京</v>
      </c>
      <c r="P12" s="37" t="str">
        <f>IF(J11=1,D12,IF(J13=1,D14,IF(J15=1,D16,"")))</f>
        <v>ヨネックス</v>
      </c>
    </row>
    <row r="13" spans="1:18" ht="10.199999999999999" customHeight="1" x14ac:dyDescent="0.3">
      <c r="A13" s="200">
        <v>5</v>
      </c>
      <c r="B13" s="11" t="s">
        <v>28</v>
      </c>
      <c r="C13" s="206" t="s">
        <v>29</v>
      </c>
      <c r="D13" s="12" t="s">
        <v>30</v>
      </c>
      <c r="E13" s="194" t="s">
        <v>419</v>
      </c>
      <c r="F13" s="192"/>
      <c r="G13" s="194">
        <v>2</v>
      </c>
      <c r="H13" s="196">
        <f t="shared" ref="H13" si="4">COUNTIFS(E13:G14,"④")</f>
        <v>1</v>
      </c>
      <c r="I13" s="196"/>
      <c r="J13" s="198">
        <f t="shared" ref="J13" si="5">IF(H13=2,1,IF(H13=1,2,3))</f>
        <v>2</v>
      </c>
      <c r="M13" s="36">
        <v>23</v>
      </c>
    </row>
    <row r="14" spans="1:18" ht="10.199999999999999" customHeight="1" x14ac:dyDescent="0.3">
      <c r="A14" s="189"/>
      <c r="B14" s="8" t="s">
        <v>31</v>
      </c>
      <c r="C14" s="169"/>
      <c r="D14" s="19" t="s">
        <v>32</v>
      </c>
      <c r="E14" s="195"/>
      <c r="F14" s="193"/>
      <c r="G14" s="195"/>
      <c r="H14" s="197"/>
      <c r="I14" s="197"/>
      <c r="J14" s="199"/>
      <c r="M14" s="36">
        <v>24</v>
      </c>
    </row>
    <row r="15" spans="1:18" ht="10.199999999999999" customHeight="1" x14ac:dyDescent="0.3">
      <c r="A15" s="200">
        <v>6</v>
      </c>
      <c r="B15" s="11" t="s">
        <v>33</v>
      </c>
      <c r="C15" s="12" t="s">
        <v>34</v>
      </c>
      <c r="D15" s="12" t="s">
        <v>35</v>
      </c>
      <c r="E15" s="194" t="s">
        <v>419</v>
      </c>
      <c r="F15" s="194" t="s">
        <v>419</v>
      </c>
      <c r="G15" s="192"/>
      <c r="H15" s="196">
        <f t="shared" ref="H15" si="6">COUNTIFS(E15:G16,"④")</f>
        <v>2</v>
      </c>
      <c r="I15" s="196"/>
      <c r="J15" s="198">
        <f t="shared" ref="J15" si="7">IF(H15=2,1,IF(H15=1,2,3))</f>
        <v>1</v>
      </c>
      <c r="M15" s="36">
        <v>25</v>
      </c>
    </row>
    <row r="16" spans="1:18" ht="10.199999999999999" customHeight="1" x14ac:dyDescent="0.3">
      <c r="A16" s="201"/>
      <c r="B16" s="13" t="s">
        <v>36</v>
      </c>
      <c r="C16" s="14" t="s">
        <v>37</v>
      </c>
      <c r="D16" s="14" t="s">
        <v>38</v>
      </c>
      <c r="E16" s="202"/>
      <c r="F16" s="202"/>
      <c r="G16" s="203"/>
      <c r="H16" s="204"/>
      <c r="I16" s="204"/>
      <c r="J16" s="205"/>
      <c r="M16" s="36">
        <v>26</v>
      </c>
    </row>
    <row r="17" spans="1:16" ht="3.6" customHeight="1" x14ac:dyDescent="0.3">
      <c r="B17" s="12"/>
      <c r="C17" s="12"/>
      <c r="D17" s="12"/>
      <c r="E17" s="12"/>
      <c r="F17" s="12"/>
      <c r="G17" s="12"/>
      <c r="H17" s="12"/>
      <c r="I17" s="12"/>
      <c r="J17" s="12"/>
      <c r="M17" s="36">
        <v>27</v>
      </c>
    </row>
    <row r="18" spans="1:16" ht="10.199999999999999" customHeight="1" x14ac:dyDescent="0.3">
      <c r="A18" s="67">
        <v>3</v>
      </c>
      <c r="B18" s="3" t="s">
        <v>1</v>
      </c>
      <c r="C18" s="4" t="str">
        <f>C10</f>
        <v>支部</v>
      </c>
      <c r="D18" s="4" t="s">
        <v>3</v>
      </c>
      <c r="E18" s="5">
        <v>7</v>
      </c>
      <c r="F18" s="5">
        <v>8</v>
      </c>
      <c r="G18" s="5">
        <v>9</v>
      </c>
      <c r="H18" s="5" t="s">
        <v>4</v>
      </c>
      <c r="I18" s="5" t="s">
        <v>5</v>
      </c>
      <c r="J18" s="6" t="s">
        <v>6</v>
      </c>
      <c r="M18" s="36">
        <v>30</v>
      </c>
      <c r="N18" s="36" t="str">
        <f>IF(J18=1,B18,IF(J20=1,B20,IF(J22=1,B22,"")))</f>
        <v/>
      </c>
      <c r="O18" s="36" t="str">
        <f>IF(J18=1,C18,IF(J20=1,C20,IF(J22=1,C22,"")))</f>
        <v/>
      </c>
      <c r="P18" s="36" t="str">
        <f>IF(J18=1,D18,IF(J20=1,D20,IF(J22=1,D22,"")))</f>
        <v/>
      </c>
    </row>
    <row r="19" spans="1:16" ht="10.199999999999999" customHeight="1" x14ac:dyDescent="0.3">
      <c r="A19" s="188">
        <v>7</v>
      </c>
      <c r="B19" s="7" t="s">
        <v>39</v>
      </c>
      <c r="C19" s="18" t="s">
        <v>40</v>
      </c>
      <c r="D19" s="18" t="s">
        <v>41</v>
      </c>
      <c r="E19" s="192"/>
      <c r="F19" s="194">
        <v>3</v>
      </c>
      <c r="G19" s="194">
        <v>2</v>
      </c>
      <c r="H19" s="196">
        <f>COUNTIFS(E19:G20,"④")</f>
        <v>0</v>
      </c>
      <c r="I19" s="196"/>
      <c r="J19" s="198">
        <f>IF(H19=2,1,IF(H19=1,2,3))</f>
        <v>3</v>
      </c>
      <c r="M19" s="36">
        <v>31</v>
      </c>
      <c r="N19" s="37" t="str">
        <f>IF(J19=1,B19,IF(J21=1,B21,IF(J23=1,B23,"")))</f>
        <v>長根　新太</v>
      </c>
      <c r="O19" s="37" t="str">
        <f>IF(J19=1,C19,IF(J21=1,C21,IF(J23=1,C23,"")))</f>
        <v>日本学連</v>
      </c>
      <c r="P19" s="37" t="str">
        <f>IF(J19=1,D19,IF(J21=1,D21,IF(J23=1,D23,"")))</f>
        <v>同志社大学</v>
      </c>
    </row>
    <row r="20" spans="1:16" ht="10.199999999999999" customHeight="1" x14ac:dyDescent="0.3">
      <c r="A20" s="189"/>
      <c r="B20" s="8" t="s">
        <v>42</v>
      </c>
      <c r="C20" s="19" t="s">
        <v>43</v>
      </c>
      <c r="D20" s="19" t="s">
        <v>44</v>
      </c>
      <c r="E20" s="193"/>
      <c r="F20" s="195"/>
      <c r="G20" s="195"/>
      <c r="H20" s="197"/>
      <c r="I20" s="197"/>
      <c r="J20" s="199"/>
      <c r="M20" s="36">
        <v>32</v>
      </c>
      <c r="N20" s="37" t="str">
        <f>IF(J19=1,B20,IF(J21=1,B22,IF(J23=1,B24,"")))</f>
        <v>椎名　萌花</v>
      </c>
      <c r="O20" s="37" t="str">
        <f>IF(J19=1,C20,IF(J21=1,C22,IF(J23=1,C24,"")))</f>
        <v>兵庫</v>
      </c>
      <c r="P20" s="37" t="str">
        <f>IF(J19=1,D20,IF(J21=1,D22,IF(J23=1,D24,"")))</f>
        <v>東芝姫路</v>
      </c>
    </row>
    <row r="21" spans="1:16" ht="10.199999999999999" customHeight="1" x14ac:dyDescent="0.3">
      <c r="A21" s="200">
        <v>8</v>
      </c>
      <c r="B21" s="11" t="s">
        <v>45</v>
      </c>
      <c r="C21" s="206" t="s">
        <v>46</v>
      </c>
      <c r="D21" s="206" t="s">
        <v>47</v>
      </c>
      <c r="E21" s="194" t="s">
        <v>419</v>
      </c>
      <c r="F21" s="192"/>
      <c r="G21" s="194">
        <v>3</v>
      </c>
      <c r="H21" s="196">
        <f t="shared" ref="H21" si="8">COUNTIFS(E21:G22,"④")</f>
        <v>1</v>
      </c>
      <c r="I21" s="196"/>
      <c r="J21" s="198">
        <f t="shared" ref="J21" si="9">IF(H21=2,1,IF(H21=1,2,3))</f>
        <v>2</v>
      </c>
      <c r="M21" s="36">
        <v>33</v>
      </c>
    </row>
    <row r="22" spans="1:16" ht="10.199999999999999" customHeight="1" x14ac:dyDescent="0.3">
      <c r="A22" s="189"/>
      <c r="B22" s="8" t="s">
        <v>48</v>
      </c>
      <c r="C22" s="169"/>
      <c r="D22" s="169"/>
      <c r="E22" s="195"/>
      <c r="F22" s="193"/>
      <c r="G22" s="195"/>
      <c r="H22" s="197"/>
      <c r="I22" s="197"/>
      <c r="J22" s="199"/>
      <c r="M22" s="36">
        <v>34</v>
      </c>
    </row>
    <row r="23" spans="1:16" ht="10.199999999999999" customHeight="1" x14ac:dyDescent="0.3">
      <c r="A23" s="200">
        <v>9</v>
      </c>
      <c r="B23" s="11" t="s">
        <v>49</v>
      </c>
      <c r="C23" s="12" t="s">
        <v>20</v>
      </c>
      <c r="D23" s="12" t="s">
        <v>50</v>
      </c>
      <c r="E23" s="194" t="s">
        <v>419</v>
      </c>
      <c r="F23" s="194" t="s">
        <v>419</v>
      </c>
      <c r="G23" s="192"/>
      <c r="H23" s="196">
        <f t="shared" ref="H23" si="10">COUNTIFS(E23:G24,"④")</f>
        <v>2</v>
      </c>
      <c r="I23" s="196"/>
      <c r="J23" s="198">
        <f t="shared" ref="J23" si="11">IF(H23=2,1,IF(H23=1,2,3))</f>
        <v>1</v>
      </c>
      <c r="M23" s="36">
        <v>35</v>
      </c>
    </row>
    <row r="24" spans="1:16" ht="10.199999999999999" customHeight="1" x14ac:dyDescent="0.3">
      <c r="A24" s="201"/>
      <c r="B24" s="13" t="s">
        <v>51</v>
      </c>
      <c r="C24" s="14" t="s">
        <v>52</v>
      </c>
      <c r="D24" s="14" t="s">
        <v>53</v>
      </c>
      <c r="E24" s="202"/>
      <c r="F24" s="202"/>
      <c r="G24" s="203"/>
      <c r="H24" s="204"/>
      <c r="I24" s="204"/>
      <c r="J24" s="205"/>
      <c r="M24" s="36">
        <v>36</v>
      </c>
    </row>
    <row r="25" spans="1:16" ht="3.6" customHeight="1" x14ac:dyDescent="0.3">
      <c r="M25" s="36">
        <v>37</v>
      </c>
    </row>
    <row r="26" spans="1:16" ht="10.199999999999999" customHeight="1" x14ac:dyDescent="0.3">
      <c r="A26" s="67">
        <v>4</v>
      </c>
      <c r="B26" s="3" t="s">
        <v>1</v>
      </c>
      <c r="C26" s="4" t="str">
        <f>C18</f>
        <v>支部</v>
      </c>
      <c r="D26" s="4" t="s">
        <v>3</v>
      </c>
      <c r="E26" s="20">
        <v>10</v>
      </c>
      <c r="F26" s="20">
        <v>11</v>
      </c>
      <c r="G26" s="20">
        <v>12</v>
      </c>
      <c r="H26" s="20" t="s">
        <v>4</v>
      </c>
      <c r="I26" s="20" t="s">
        <v>5</v>
      </c>
      <c r="J26" s="21" t="s">
        <v>6</v>
      </c>
      <c r="M26" s="36">
        <v>40</v>
      </c>
    </row>
    <row r="27" spans="1:16" ht="10.199999999999999" customHeight="1" x14ac:dyDescent="0.3">
      <c r="A27" s="188">
        <v>10</v>
      </c>
      <c r="B27" s="7" t="s">
        <v>54</v>
      </c>
      <c r="C27" s="159" t="s">
        <v>55</v>
      </c>
      <c r="D27" s="18" t="s">
        <v>56</v>
      </c>
      <c r="E27" s="192"/>
      <c r="F27" s="194">
        <v>3</v>
      </c>
      <c r="G27" s="194">
        <v>0</v>
      </c>
      <c r="H27" s="196">
        <f>COUNTIFS(E27:G28,"④")</f>
        <v>0</v>
      </c>
      <c r="I27" s="196"/>
      <c r="J27" s="198">
        <f>IF(H27=2,1,IF(H27=1,2,3))</f>
        <v>3</v>
      </c>
      <c r="M27" s="36">
        <v>41</v>
      </c>
      <c r="N27" s="37" t="str">
        <f>IF(J27=1,B27,IF(J29=1,B29,IF(J31=1,B31,"")))</f>
        <v>安達　　宣</v>
      </c>
      <c r="O27" s="37" t="str">
        <f>IF(J27=1,C27,IF(J29=1,C29,IF(J31=1,C31,"")))</f>
        <v>日本学連</v>
      </c>
      <c r="P27" s="37" t="str">
        <f>IF(J27=1,D27,IF(J29=1,D29,IF(J31=1,D31,"")))</f>
        <v>早稲田大学</v>
      </c>
    </row>
    <row r="28" spans="1:16" ht="10.199999999999999" customHeight="1" x14ac:dyDescent="0.3">
      <c r="A28" s="189"/>
      <c r="B28" s="8" t="s">
        <v>57</v>
      </c>
      <c r="C28" s="169"/>
      <c r="D28" s="19" t="s">
        <v>58</v>
      </c>
      <c r="E28" s="193"/>
      <c r="F28" s="195"/>
      <c r="G28" s="195"/>
      <c r="H28" s="197"/>
      <c r="I28" s="197"/>
      <c r="J28" s="199"/>
      <c r="M28" s="36">
        <v>42</v>
      </c>
      <c r="N28" s="37" t="str">
        <f>IF(J27=1,B28,IF(J29=1,B30,IF(J31=1,B32,"")))</f>
        <v>岩元　望美</v>
      </c>
      <c r="O28" s="37">
        <f>IF(J27=1,C28,IF(J29=1,C30,IF(J31=1,C32,"")))</f>
        <v>0</v>
      </c>
      <c r="P28" s="37" t="str">
        <f>IF(J27=1,D28,IF(J29=1,D30,IF(J31=1,D32,"")))</f>
        <v>神戸松蔭女子学院大学</v>
      </c>
    </row>
    <row r="29" spans="1:16" ht="10.199999999999999" customHeight="1" x14ac:dyDescent="0.3">
      <c r="A29" s="188">
        <v>11</v>
      </c>
      <c r="B29" s="7" t="s">
        <v>59</v>
      </c>
      <c r="C29" s="159" t="s">
        <v>29</v>
      </c>
      <c r="D29" s="18" t="s">
        <v>60</v>
      </c>
      <c r="E29" s="194" t="s">
        <v>419</v>
      </c>
      <c r="F29" s="192"/>
      <c r="G29" s="194" t="s">
        <v>419</v>
      </c>
      <c r="H29" s="196">
        <f t="shared" ref="H29" si="12">COUNTIFS(E29:G30,"④")</f>
        <v>2</v>
      </c>
      <c r="I29" s="196"/>
      <c r="J29" s="198">
        <f t="shared" ref="J29" si="13">IF(H29=2,1,IF(H29=1,2,3))</f>
        <v>1</v>
      </c>
      <c r="M29" s="36">
        <v>43</v>
      </c>
    </row>
    <row r="30" spans="1:16" ht="10.199999999999999" customHeight="1" x14ac:dyDescent="0.3">
      <c r="A30" s="189"/>
      <c r="B30" s="8" t="s">
        <v>61</v>
      </c>
      <c r="C30" s="169"/>
      <c r="D30" s="19" t="s">
        <v>62</v>
      </c>
      <c r="E30" s="195"/>
      <c r="F30" s="193"/>
      <c r="G30" s="195"/>
      <c r="H30" s="197"/>
      <c r="I30" s="197"/>
      <c r="J30" s="199"/>
      <c r="M30" s="36">
        <v>44</v>
      </c>
    </row>
    <row r="31" spans="1:16" ht="10.199999999999999" customHeight="1" x14ac:dyDescent="0.3">
      <c r="A31" s="200">
        <v>12</v>
      </c>
      <c r="B31" s="11" t="s">
        <v>63</v>
      </c>
      <c r="C31" s="12" t="s">
        <v>64</v>
      </c>
      <c r="D31" s="12" t="s">
        <v>9</v>
      </c>
      <c r="E31" s="194" t="s">
        <v>419</v>
      </c>
      <c r="F31" s="194">
        <v>0</v>
      </c>
      <c r="G31" s="192"/>
      <c r="H31" s="196">
        <f>COUNTIFS(E31:G32,"④")</f>
        <v>1</v>
      </c>
      <c r="I31" s="196"/>
      <c r="J31" s="198">
        <f t="shared" ref="J31" si="14">IF(H31=2,1,IF(H31=1,2,3))</f>
        <v>2</v>
      </c>
      <c r="M31" s="36">
        <v>45</v>
      </c>
    </row>
    <row r="32" spans="1:16" ht="10.199999999999999" customHeight="1" x14ac:dyDescent="0.3">
      <c r="A32" s="201"/>
      <c r="B32" s="13" t="s">
        <v>65</v>
      </c>
      <c r="C32" s="14" t="s">
        <v>66</v>
      </c>
      <c r="D32" s="14" t="s">
        <v>67</v>
      </c>
      <c r="E32" s="202"/>
      <c r="F32" s="202"/>
      <c r="G32" s="203"/>
      <c r="H32" s="204"/>
      <c r="I32" s="204"/>
      <c r="J32" s="205"/>
      <c r="M32" s="36">
        <v>46</v>
      </c>
    </row>
    <row r="33" spans="1:16" ht="3.6" customHeight="1" x14ac:dyDescent="0.3">
      <c r="B33" s="12"/>
      <c r="C33" s="12"/>
      <c r="D33" s="12"/>
      <c r="E33" s="22"/>
      <c r="F33" s="22"/>
      <c r="G33" s="22"/>
      <c r="H33" s="22"/>
      <c r="I33" s="22"/>
      <c r="J33" s="22"/>
      <c r="M33" s="36">
        <v>47</v>
      </c>
    </row>
    <row r="34" spans="1:16" ht="10.199999999999999" customHeight="1" x14ac:dyDescent="0.3">
      <c r="A34" s="67">
        <v>5</v>
      </c>
      <c r="B34" s="3" t="s">
        <v>1</v>
      </c>
      <c r="C34" s="4" t="str">
        <f>C26</f>
        <v>支部</v>
      </c>
      <c r="D34" s="4" t="s">
        <v>3</v>
      </c>
      <c r="E34" s="20">
        <v>13</v>
      </c>
      <c r="F34" s="20">
        <v>14</v>
      </c>
      <c r="G34" s="20">
        <v>15</v>
      </c>
      <c r="H34" s="20" t="s">
        <v>4</v>
      </c>
      <c r="I34" s="20" t="s">
        <v>5</v>
      </c>
      <c r="J34" s="21" t="s">
        <v>6</v>
      </c>
      <c r="M34" s="36">
        <v>50</v>
      </c>
      <c r="N34" s="36" t="str">
        <f>IF(J34=1,B34,IF(J36=1,B36,IF(J38=1,B38,"")))</f>
        <v/>
      </c>
      <c r="O34" s="36" t="str">
        <f>IF(J34=1,C34,IF(J36=1,C36,IF(J38=1,C38,"")))</f>
        <v/>
      </c>
      <c r="P34" s="36" t="str">
        <f>IF(J34=1,D34,IF(J36=1,D36,IF(J38=1,D38,"")))</f>
        <v/>
      </c>
    </row>
    <row r="35" spans="1:16" ht="10.199999999999999" customHeight="1" x14ac:dyDescent="0.3">
      <c r="A35" s="188">
        <v>13</v>
      </c>
      <c r="B35" s="7" t="s">
        <v>68</v>
      </c>
      <c r="C35" s="18" t="s">
        <v>17</v>
      </c>
      <c r="D35" s="18" t="s">
        <v>69</v>
      </c>
      <c r="E35" s="192"/>
      <c r="F35" s="194" t="s">
        <v>419</v>
      </c>
      <c r="G35" s="194" t="s">
        <v>419</v>
      </c>
      <c r="H35" s="196">
        <f>COUNTIFS(E35:G36,"④")</f>
        <v>2</v>
      </c>
      <c r="I35" s="196"/>
      <c r="J35" s="198">
        <f>IF(H35=2,1,IF(H35=1,2,3))</f>
        <v>1</v>
      </c>
      <c r="M35" s="36">
        <v>51</v>
      </c>
      <c r="N35" s="37" t="str">
        <f>IF(J35=1,B35,IF(J37=1,B37,IF(J39=1,B39,"")))</f>
        <v>内田　理久</v>
      </c>
      <c r="O35" s="37" t="str">
        <f>IF(J35=1,C35,IF(J37=1,C37,IF(J39=1,C39,"")))</f>
        <v>広島</v>
      </c>
      <c r="P35" s="37" t="str">
        <f>IF(J35=1,D35,IF(J37=1,D37,IF(J39=1,D39,"")))</f>
        <v>NTT西日本</v>
      </c>
    </row>
    <row r="36" spans="1:16" ht="10.199999999999999" customHeight="1" x14ac:dyDescent="0.3">
      <c r="A36" s="189"/>
      <c r="B36" s="8" t="s">
        <v>70</v>
      </c>
      <c r="C36" s="19" t="s">
        <v>37</v>
      </c>
      <c r="D36" s="19" t="s">
        <v>58</v>
      </c>
      <c r="E36" s="193"/>
      <c r="F36" s="195"/>
      <c r="G36" s="195"/>
      <c r="H36" s="197"/>
      <c r="I36" s="197"/>
      <c r="J36" s="199"/>
      <c r="M36" s="36">
        <v>52</v>
      </c>
      <c r="N36" s="37" t="str">
        <f>IF(J35=1,B36,IF(J37=1,B38,IF(J39=1,B40,"")))</f>
        <v>上野　小町</v>
      </c>
      <c r="O36" s="37" t="str">
        <f>IF(J35=1,C36,IF(J37=1,C38,IF(J39=1,C40,"")))</f>
        <v>東京</v>
      </c>
      <c r="P36" s="37" t="str">
        <f>IF(J35=1,D36,IF(J37=1,D38,IF(J39=1,D40,"")))</f>
        <v>ナガセケンコー</v>
      </c>
    </row>
    <row r="37" spans="1:16" ht="10.199999999999999" customHeight="1" x14ac:dyDescent="0.3">
      <c r="A37" s="188">
        <v>14</v>
      </c>
      <c r="B37" s="7" t="s">
        <v>412</v>
      </c>
      <c r="C37" s="159" t="s">
        <v>12</v>
      </c>
      <c r="D37" s="18" t="s">
        <v>413</v>
      </c>
      <c r="E37" s="194">
        <v>0</v>
      </c>
      <c r="F37" s="192"/>
      <c r="G37" s="194">
        <v>1</v>
      </c>
      <c r="H37" s="196">
        <f t="shared" ref="H37" si="15">COUNTIFS(E37:G38,"④")</f>
        <v>0</v>
      </c>
      <c r="I37" s="196"/>
      <c r="J37" s="198">
        <f t="shared" ref="J37" si="16">IF(H37=2,1,IF(H37=1,2,3))</f>
        <v>3</v>
      </c>
      <c r="M37" s="36">
        <v>53</v>
      </c>
    </row>
    <row r="38" spans="1:16" ht="10.199999999999999" customHeight="1" x14ac:dyDescent="0.3">
      <c r="A38" s="189"/>
      <c r="B38" s="8" t="s">
        <v>71</v>
      </c>
      <c r="C38" s="169"/>
      <c r="D38" s="19" t="s">
        <v>72</v>
      </c>
      <c r="E38" s="195"/>
      <c r="F38" s="193"/>
      <c r="G38" s="195"/>
      <c r="H38" s="197"/>
      <c r="I38" s="197"/>
      <c r="J38" s="199"/>
      <c r="M38" s="36">
        <v>54</v>
      </c>
    </row>
    <row r="39" spans="1:16" ht="10.199999999999999" customHeight="1" x14ac:dyDescent="0.3">
      <c r="A39" s="200">
        <v>15</v>
      </c>
      <c r="B39" s="11" t="s">
        <v>359</v>
      </c>
      <c r="C39" s="206" t="s">
        <v>73</v>
      </c>
      <c r="D39" s="12" t="s">
        <v>74</v>
      </c>
      <c r="E39" s="194">
        <v>1</v>
      </c>
      <c r="F39" s="194" t="s">
        <v>419</v>
      </c>
      <c r="G39" s="192"/>
      <c r="H39" s="196">
        <f>COUNTIFS(E39:G40,"④")</f>
        <v>1</v>
      </c>
      <c r="I39" s="196"/>
      <c r="J39" s="198">
        <f t="shared" ref="J39" si="17">IF(H39=2,1,IF(H39=1,2,3))</f>
        <v>2</v>
      </c>
      <c r="M39" s="36">
        <v>55</v>
      </c>
    </row>
    <row r="40" spans="1:16" ht="10.199999999999999" customHeight="1" x14ac:dyDescent="0.3">
      <c r="A40" s="201"/>
      <c r="B40" s="13" t="s">
        <v>75</v>
      </c>
      <c r="C40" s="160"/>
      <c r="D40" s="14" t="s">
        <v>76</v>
      </c>
      <c r="E40" s="202"/>
      <c r="F40" s="202"/>
      <c r="G40" s="203"/>
      <c r="H40" s="204"/>
      <c r="I40" s="204"/>
      <c r="J40" s="205"/>
      <c r="M40" s="36">
        <v>56</v>
      </c>
    </row>
    <row r="41" spans="1:16" ht="3.6" customHeight="1" x14ac:dyDescent="0.3">
      <c r="B41" s="12"/>
      <c r="C41" s="12"/>
      <c r="D41" s="12"/>
      <c r="E41" s="22"/>
      <c r="F41" s="22"/>
      <c r="G41" s="22"/>
      <c r="H41" s="22"/>
      <c r="I41" s="22"/>
      <c r="J41" s="22"/>
      <c r="M41" s="36">
        <v>57</v>
      </c>
    </row>
    <row r="42" spans="1:16" ht="10.199999999999999" customHeight="1" x14ac:dyDescent="0.3">
      <c r="A42" s="67">
        <v>6</v>
      </c>
      <c r="B42" s="3" t="s">
        <v>1</v>
      </c>
      <c r="C42" s="4" t="str">
        <f>C34</f>
        <v>支部</v>
      </c>
      <c r="D42" s="4" t="s">
        <v>3</v>
      </c>
      <c r="E42" s="23">
        <v>16</v>
      </c>
      <c r="F42" s="5">
        <v>17</v>
      </c>
      <c r="G42" s="24">
        <v>18</v>
      </c>
      <c r="H42" s="25" t="s">
        <v>4</v>
      </c>
      <c r="I42" s="5" t="s">
        <v>5</v>
      </c>
      <c r="J42" s="24" t="s">
        <v>6</v>
      </c>
      <c r="M42" s="36">
        <v>60</v>
      </c>
    </row>
    <row r="43" spans="1:16" ht="10.199999999999999" customHeight="1" x14ac:dyDescent="0.3">
      <c r="A43" s="188">
        <v>16</v>
      </c>
      <c r="B43" s="7" t="s">
        <v>77</v>
      </c>
      <c r="C43" s="18" t="s">
        <v>20</v>
      </c>
      <c r="D43" s="9" t="s">
        <v>78</v>
      </c>
      <c r="E43" s="192"/>
      <c r="F43" s="194" t="s">
        <v>419</v>
      </c>
      <c r="G43" s="194" t="s">
        <v>419</v>
      </c>
      <c r="H43" s="196">
        <f>COUNTIFS(E43:G44,"④")</f>
        <v>2</v>
      </c>
      <c r="I43" s="196"/>
      <c r="J43" s="198">
        <f>IF(H43=2,1,IF(H43=1,2,3))</f>
        <v>1</v>
      </c>
      <c r="M43" s="36">
        <v>61</v>
      </c>
      <c r="N43" s="37" t="str">
        <f>IF(J43=1,B43,IF(J45=1,B45,IF(J47=1,B47,"")))</f>
        <v>菊山　太陽</v>
      </c>
      <c r="O43" s="37" t="str">
        <f>IF(J43=1,C43,IF(J45=1,C45,IF(J47=1,C47,"")))</f>
        <v>日本学連</v>
      </c>
      <c r="P43" s="37" t="str">
        <f>IF(J43=1,D43,IF(J45=1,D45,IF(J47=1,D47,"")))</f>
        <v>法政大学</v>
      </c>
    </row>
    <row r="44" spans="1:16" ht="10.199999999999999" customHeight="1" x14ac:dyDescent="0.3">
      <c r="A44" s="189"/>
      <c r="B44" s="8" t="s">
        <v>79</v>
      </c>
      <c r="C44" s="19" t="s">
        <v>17</v>
      </c>
      <c r="D44" s="10" t="s">
        <v>80</v>
      </c>
      <c r="E44" s="193"/>
      <c r="F44" s="195"/>
      <c r="G44" s="195"/>
      <c r="H44" s="197"/>
      <c r="I44" s="197"/>
      <c r="J44" s="199"/>
      <c r="M44" s="36">
        <v>62</v>
      </c>
      <c r="N44" s="37" t="str">
        <f>IF(J43=1,B44,IF(J45=1,B46,IF(J47=1,B48,"")))</f>
        <v>岩倉　彩佳</v>
      </c>
      <c r="O44" s="37" t="str">
        <f>IF(J43=1,C44,IF(J45=1,C46,IF(J47=1,C48,"")))</f>
        <v>広島</v>
      </c>
      <c r="P44" s="37" t="str">
        <f>IF(J43=1,D44,IF(J45=1,D46,IF(J47=1,D48,"")))</f>
        <v>どんぐり北広島</v>
      </c>
    </row>
    <row r="45" spans="1:16" ht="10.199999999999999" customHeight="1" x14ac:dyDescent="0.3">
      <c r="A45" s="188">
        <v>17</v>
      </c>
      <c r="B45" s="7" t="s">
        <v>81</v>
      </c>
      <c r="C45" s="159" t="s">
        <v>29</v>
      </c>
      <c r="D45" s="179" t="s">
        <v>30</v>
      </c>
      <c r="E45" s="194">
        <v>1</v>
      </c>
      <c r="F45" s="192"/>
      <c r="G45" s="194" t="s">
        <v>419</v>
      </c>
      <c r="H45" s="196">
        <f t="shared" ref="H45" si="18">COUNTIFS(E45:G46,"④")</f>
        <v>1</v>
      </c>
      <c r="I45" s="196"/>
      <c r="J45" s="198">
        <f t="shared" ref="J45" si="19">IF(H45=2,1,IF(H45=1,2,3))</f>
        <v>2</v>
      </c>
      <c r="M45" s="36">
        <v>63</v>
      </c>
    </row>
    <row r="46" spans="1:16" ht="10.199999999999999" customHeight="1" x14ac:dyDescent="0.3">
      <c r="A46" s="189"/>
      <c r="B46" s="8" t="s">
        <v>82</v>
      </c>
      <c r="C46" s="169"/>
      <c r="D46" s="181"/>
      <c r="E46" s="195"/>
      <c r="F46" s="193"/>
      <c r="G46" s="195"/>
      <c r="H46" s="197"/>
      <c r="I46" s="197"/>
      <c r="J46" s="199"/>
      <c r="M46" s="36">
        <v>64</v>
      </c>
    </row>
    <row r="47" spans="1:16" ht="10.199999999999999" customHeight="1" x14ac:dyDescent="0.3">
      <c r="A47" s="200">
        <v>18</v>
      </c>
      <c r="B47" s="11" t="s">
        <v>83</v>
      </c>
      <c r="C47" s="12" t="s">
        <v>84</v>
      </c>
      <c r="D47" s="12" t="s">
        <v>85</v>
      </c>
      <c r="E47" s="194">
        <v>0</v>
      </c>
      <c r="F47" s="194">
        <v>3</v>
      </c>
      <c r="G47" s="192"/>
      <c r="H47" s="196">
        <f>COUNTIFS(E47:G48,"④")</f>
        <v>0</v>
      </c>
      <c r="I47" s="196"/>
      <c r="J47" s="198">
        <f t="shared" ref="J47" si="20">IF(H47=2,1,IF(H47=1,2,3))</f>
        <v>3</v>
      </c>
      <c r="M47" s="36">
        <v>65</v>
      </c>
    </row>
    <row r="48" spans="1:16" ht="10.199999999999999" customHeight="1" x14ac:dyDescent="0.3">
      <c r="A48" s="201"/>
      <c r="B48" s="13" t="s">
        <v>86</v>
      </c>
      <c r="C48" s="14" t="s">
        <v>87</v>
      </c>
      <c r="D48" s="14" t="s">
        <v>88</v>
      </c>
      <c r="E48" s="202"/>
      <c r="F48" s="202"/>
      <c r="G48" s="203"/>
      <c r="H48" s="204"/>
      <c r="I48" s="204"/>
      <c r="J48" s="205"/>
      <c r="M48" s="36">
        <v>66</v>
      </c>
    </row>
    <row r="49" spans="1:16" ht="3.6" customHeight="1" x14ac:dyDescent="0.3">
      <c r="B49" s="12"/>
      <c r="C49" s="12"/>
      <c r="D49" s="12"/>
      <c r="E49" s="22"/>
      <c r="F49" s="22"/>
      <c r="G49" s="22"/>
      <c r="H49" s="22"/>
      <c r="I49" s="22"/>
      <c r="J49" s="22"/>
      <c r="M49" s="36">
        <v>67</v>
      </c>
    </row>
    <row r="50" spans="1:16" ht="10.199999999999999" customHeight="1" x14ac:dyDescent="0.3">
      <c r="A50" s="67">
        <v>7</v>
      </c>
      <c r="B50" s="3" t="s">
        <v>1</v>
      </c>
      <c r="C50" s="4" t="str">
        <f>C42</f>
        <v>支部</v>
      </c>
      <c r="D50" s="4" t="s">
        <v>3</v>
      </c>
      <c r="E50" s="23">
        <v>19</v>
      </c>
      <c r="F50" s="5">
        <v>20</v>
      </c>
      <c r="G50" s="5">
        <v>21</v>
      </c>
      <c r="H50" s="26" t="s">
        <v>4</v>
      </c>
      <c r="I50" s="5" t="s">
        <v>5</v>
      </c>
      <c r="J50" s="24" t="s">
        <v>6</v>
      </c>
      <c r="M50" s="36">
        <v>70</v>
      </c>
    </row>
    <row r="51" spans="1:16" ht="10.199999999999999" customHeight="1" x14ac:dyDescent="0.3">
      <c r="A51" s="188">
        <v>19</v>
      </c>
      <c r="B51" s="7" t="s">
        <v>89</v>
      </c>
      <c r="C51" s="159" t="s">
        <v>8</v>
      </c>
      <c r="D51" s="159" t="s">
        <v>9</v>
      </c>
      <c r="E51" s="192"/>
      <c r="F51" s="194" t="s">
        <v>419</v>
      </c>
      <c r="G51" s="194" t="s">
        <v>419</v>
      </c>
      <c r="H51" s="196">
        <f>COUNTIFS(E51:G52,"④")</f>
        <v>2</v>
      </c>
      <c r="I51" s="196"/>
      <c r="J51" s="198">
        <f>IF(H51=2,1,IF(H51=1,2,3))</f>
        <v>1</v>
      </c>
      <c r="M51" s="36">
        <v>71</v>
      </c>
      <c r="N51" s="37" t="str">
        <f>IF(J51=1,B51,IF(J53=1,B53,IF(J55=1,B55,"")))</f>
        <v>福田　麗優</v>
      </c>
      <c r="O51" s="37" t="str">
        <f>IF(J51=1,C51,IF(J53=1,C53,IF(J55=1,C55,"")))</f>
        <v>京都</v>
      </c>
      <c r="P51" s="37" t="str">
        <f>IF(J51=1,D51,IF(J53=1,D53,IF(J55=1,D55,"")))</f>
        <v>ワタキューセイモア</v>
      </c>
    </row>
    <row r="52" spans="1:16" ht="10.199999999999999" customHeight="1" x14ac:dyDescent="0.3">
      <c r="A52" s="189"/>
      <c r="B52" s="8" t="s">
        <v>90</v>
      </c>
      <c r="C52" s="169"/>
      <c r="D52" s="169"/>
      <c r="E52" s="193"/>
      <c r="F52" s="195"/>
      <c r="G52" s="195"/>
      <c r="H52" s="197"/>
      <c r="I52" s="197"/>
      <c r="J52" s="199"/>
      <c r="M52" s="36">
        <v>72</v>
      </c>
      <c r="N52" s="37" t="str">
        <f>IF(J51=1,B52,IF(J53=1,B54,IF(J55=1,B56,"")))</f>
        <v>山本　貴大</v>
      </c>
      <c r="O52" s="37" t="s">
        <v>8</v>
      </c>
      <c r="P52" s="37" t="s">
        <v>9</v>
      </c>
    </row>
    <row r="53" spans="1:16" ht="10.199999999999999" customHeight="1" x14ac:dyDescent="0.3">
      <c r="A53" s="200">
        <v>20</v>
      </c>
      <c r="B53" s="11" t="s">
        <v>91</v>
      </c>
      <c r="C53" s="206" t="s">
        <v>17</v>
      </c>
      <c r="D53" s="12" t="s">
        <v>92</v>
      </c>
      <c r="E53" s="194" t="s">
        <v>420</v>
      </c>
      <c r="F53" s="192"/>
      <c r="G53" s="194" t="s">
        <v>420</v>
      </c>
      <c r="H53" s="196">
        <f t="shared" ref="H53" si="21">COUNTIFS(E53:G54,"④")</f>
        <v>0</v>
      </c>
      <c r="I53" s="196"/>
      <c r="J53" s="198">
        <f t="shared" ref="J53" si="22">IF(H53=2,1,IF(H53=1,2,3))</f>
        <v>3</v>
      </c>
      <c r="M53" s="36">
        <v>73</v>
      </c>
    </row>
    <row r="54" spans="1:16" ht="10.199999999999999" customHeight="1" x14ac:dyDescent="0.3">
      <c r="A54" s="189"/>
      <c r="B54" s="8" t="s">
        <v>93</v>
      </c>
      <c r="C54" s="169"/>
      <c r="D54" s="19" t="s">
        <v>94</v>
      </c>
      <c r="E54" s="195"/>
      <c r="F54" s="193"/>
      <c r="G54" s="195"/>
      <c r="H54" s="197"/>
      <c r="I54" s="197"/>
      <c r="J54" s="199"/>
      <c r="M54" s="36">
        <v>74</v>
      </c>
    </row>
    <row r="55" spans="1:16" ht="10.199999999999999" customHeight="1" x14ac:dyDescent="0.3">
      <c r="A55" s="200">
        <v>21</v>
      </c>
      <c r="B55" s="11" t="s">
        <v>95</v>
      </c>
      <c r="C55" s="206" t="s">
        <v>12</v>
      </c>
      <c r="D55" s="206" t="s">
        <v>96</v>
      </c>
      <c r="E55" s="194">
        <v>0</v>
      </c>
      <c r="F55" s="194" t="s">
        <v>419</v>
      </c>
      <c r="G55" s="192"/>
      <c r="H55" s="196">
        <f>COUNTIFS(E55:G56,"④")</f>
        <v>1</v>
      </c>
      <c r="I55" s="196"/>
      <c r="J55" s="198">
        <f t="shared" ref="J55" si="23">IF(H55=2,1,IF(H55=1,2,3))</f>
        <v>2</v>
      </c>
      <c r="M55" s="36">
        <v>75</v>
      </c>
    </row>
    <row r="56" spans="1:16" ht="10.199999999999999" customHeight="1" x14ac:dyDescent="0.3">
      <c r="A56" s="201"/>
      <c r="B56" s="13" t="s">
        <v>97</v>
      </c>
      <c r="C56" s="160"/>
      <c r="D56" s="160"/>
      <c r="E56" s="202"/>
      <c r="F56" s="202"/>
      <c r="G56" s="203"/>
      <c r="H56" s="204"/>
      <c r="I56" s="204"/>
      <c r="J56" s="205"/>
      <c r="M56" s="36">
        <v>76</v>
      </c>
    </row>
    <row r="57" spans="1:16" ht="3.6" customHeight="1" x14ac:dyDescent="0.3">
      <c r="B57" s="12"/>
      <c r="C57" s="12"/>
      <c r="D57" s="12"/>
      <c r="E57" s="12"/>
      <c r="F57" s="12"/>
      <c r="G57" s="12"/>
      <c r="H57" s="12"/>
      <c r="I57" s="12"/>
      <c r="J57" s="12"/>
      <c r="M57" s="36">
        <v>77</v>
      </c>
    </row>
    <row r="58" spans="1:16" ht="10.199999999999999" customHeight="1" x14ac:dyDescent="0.3">
      <c r="A58" s="68">
        <v>8</v>
      </c>
      <c r="B58" s="4" t="s">
        <v>1</v>
      </c>
      <c r="C58" s="4" t="str">
        <f>C50</f>
        <v>支部</v>
      </c>
      <c r="D58" s="4" t="s">
        <v>3</v>
      </c>
      <c r="E58" s="23">
        <v>22</v>
      </c>
      <c r="F58" s="5">
        <v>23</v>
      </c>
      <c r="G58" s="5">
        <v>24</v>
      </c>
      <c r="H58" s="26" t="s">
        <v>4</v>
      </c>
      <c r="I58" s="5" t="s">
        <v>5</v>
      </c>
      <c r="J58" s="24" t="s">
        <v>6</v>
      </c>
      <c r="M58" s="36">
        <v>80</v>
      </c>
    </row>
    <row r="59" spans="1:16" ht="10.199999999999999" customHeight="1" x14ac:dyDescent="0.3">
      <c r="A59" s="207">
        <v>22</v>
      </c>
      <c r="B59" s="7" t="s">
        <v>98</v>
      </c>
      <c r="C59" s="159" t="s">
        <v>55</v>
      </c>
      <c r="D59" s="179" t="s">
        <v>38</v>
      </c>
      <c r="E59" s="192"/>
      <c r="F59" s="194" t="s">
        <v>419</v>
      </c>
      <c r="G59" s="194" t="s">
        <v>419</v>
      </c>
      <c r="H59" s="196">
        <f>COUNTIFS(E59:G60,"④")</f>
        <v>2</v>
      </c>
      <c r="I59" s="196"/>
      <c r="J59" s="198">
        <f>IF(H59=2,1,IF(H59=1,2,3))</f>
        <v>1</v>
      </c>
      <c r="M59" s="36">
        <v>81</v>
      </c>
      <c r="N59" s="37" t="str">
        <f>IF(J59=1,B59,IF(J61=1,B61,IF(J63=1,B63,"")))</f>
        <v>榊原　耕平</v>
      </c>
      <c r="O59" s="37" t="str">
        <f>IF(J59=1,C59,IF(J61=1,C61,IF(J63=1,C63,"")))</f>
        <v>東京</v>
      </c>
      <c r="P59" s="37" t="str">
        <f>IF(J59=1,D59,IF(J61=1,D61,IF(J63=1,D63,"")))</f>
        <v>ヨネックス</v>
      </c>
    </row>
    <row r="60" spans="1:16" ht="10.199999999999999" customHeight="1" x14ac:dyDescent="0.3">
      <c r="A60" s="208"/>
      <c r="B60" s="8" t="s">
        <v>99</v>
      </c>
      <c r="C60" s="169"/>
      <c r="D60" s="181"/>
      <c r="E60" s="193"/>
      <c r="F60" s="195"/>
      <c r="G60" s="195"/>
      <c r="H60" s="197"/>
      <c r="I60" s="197"/>
      <c r="J60" s="199"/>
      <c r="M60" s="36">
        <v>82</v>
      </c>
      <c r="N60" s="37" t="str">
        <f>IF(J59=1,B60,IF(J61=1,B62,IF(J63=1,B64,"")))</f>
        <v>大友　紅実</v>
      </c>
      <c r="O60" s="37">
        <f>IF(J59=1,C60,IF(J61=1,C62,IF(J63=1,C64,"")))</f>
        <v>0</v>
      </c>
      <c r="P60" s="37">
        <f>IF(J59=1,D60,IF(J61=1,D62,IF(J63=1,D64,"")))</f>
        <v>0</v>
      </c>
    </row>
    <row r="61" spans="1:16" ht="10.199999999999999" customHeight="1" x14ac:dyDescent="0.3">
      <c r="A61" s="200">
        <v>23</v>
      </c>
      <c r="B61" s="7" t="s">
        <v>100</v>
      </c>
      <c r="C61" s="12" t="s">
        <v>8</v>
      </c>
      <c r="D61" s="12" t="s">
        <v>101</v>
      </c>
      <c r="E61" s="194">
        <v>3</v>
      </c>
      <c r="F61" s="192"/>
      <c r="G61" s="194">
        <v>0</v>
      </c>
      <c r="H61" s="196">
        <f t="shared" ref="H61" si="24">COUNTIFS(E61:G62,"④")</f>
        <v>0</v>
      </c>
      <c r="I61" s="196"/>
      <c r="J61" s="198">
        <f t="shared" ref="J61" si="25">IF(H61=2,1,IF(H61=1,2,3))</f>
        <v>3</v>
      </c>
      <c r="M61" s="36">
        <v>83</v>
      </c>
    </row>
    <row r="62" spans="1:16" ht="10.199999999999999" customHeight="1" x14ac:dyDescent="0.3">
      <c r="A62" s="209"/>
      <c r="B62" s="11" t="s">
        <v>102</v>
      </c>
      <c r="C62" s="12" t="s">
        <v>20</v>
      </c>
      <c r="D62" s="12" t="s">
        <v>103</v>
      </c>
      <c r="E62" s="195"/>
      <c r="F62" s="193"/>
      <c r="G62" s="195"/>
      <c r="H62" s="197"/>
      <c r="I62" s="197"/>
      <c r="J62" s="199"/>
      <c r="M62" s="36">
        <v>84</v>
      </c>
    </row>
    <row r="63" spans="1:16" ht="10.199999999999999" customHeight="1" x14ac:dyDescent="0.3">
      <c r="A63" s="188">
        <v>24</v>
      </c>
      <c r="B63" s="7" t="s">
        <v>104</v>
      </c>
      <c r="C63" s="159" t="s">
        <v>105</v>
      </c>
      <c r="D63" s="18" t="s">
        <v>106</v>
      </c>
      <c r="E63" s="194">
        <v>3</v>
      </c>
      <c r="F63" s="194" t="s">
        <v>419</v>
      </c>
      <c r="G63" s="192"/>
      <c r="H63" s="196">
        <f>COUNTIFS(E63:G64,"④")</f>
        <v>1</v>
      </c>
      <c r="I63" s="196"/>
      <c r="J63" s="198">
        <f t="shared" ref="J63" si="26">IF(H63=2,1,IF(H63=1,2,3))</f>
        <v>2</v>
      </c>
      <c r="M63" s="36">
        <v>85</v>
      </c>
    </row>
    <row r="64" spans="1:16" ht="10.199999999999999" customHeight="1" x14ac:dyDescent="0.3">
      <c r="A64" s="201"/>
      <c r="B64" s="13" t="s">
        <v>107</v>
      </c>
      <c r="C64" s="160"/>
      <c r="D64" s="14" t="s">
        <v>108</v>
      </c>
      <c r="E64" s="202"/>
      <c r="F64" s="202"/>
      <c r="G64" s="203"/>
      <c r="H64" s="204"/>
      <c r="I64" s="204"/>
      <c r="J64" s="205"/>
      <c r="M64" s="36">
        <v>86</v>
      </c>
    </row>
    <row r="65" spans="1:16" ht="3.6" customHeight="1" x14ac:dyDescent="0.3">
      <c r="B65" s="12"/>
      <c r="C65" s="27"/>
      <c r="D65" s="12"/>
      <c r="E65" s="22"/>
      <c r="F65" s="22"/>
      <c r="G65" s="22"/>
      <c r="H65" s="22"/>
      <c r="I65" s="22"/>
      <c r="J65" s="22"/>
      <c r="M65" s="36">
        <v>87</v>
      </c>
    </row>
    <row r="66" spans="1:16" ht="10.199999999999999" customHeight="1" x14ac:dyDescent="0.3">
      <c r="A66" s="67">
        <v>9</v>
      </c>
      <c r="B66" s="3" t="s">
        <v>1</v>
      </c>
      <c r="C66" s="4" t="str">
        <f>C58</f>
        <v>支部</v>
      </c>
      <c r="D66" s="4" t="s">
        <v>3</v>
      </c>
      <c r="E66" s="5">
        <v>25</v>
      </c>
      <c r="F66" s="5">
        <v>26</v>
      </c>
      <c r="G66" s="5">
        <v>27</v>
      </c>
      <c r="H66" s="5" t="s">
        <v>4</v>
      </c>
      <c r="I66" s="5" t="s">
        <v>5</v>
      </c>
      <c r="J66" s="6" t="s">
        <v>6</v>
      </c>
      <c r="M66" s="36">
        <v>90</v>
      </c>
    </row>
    <row r="67" spans="1:16" ht="10.199999999999999" customHeight="1" x14ac:dyDescent="0.3">
      <c r="A67" s="188">
        <v>25</v>
      </c>
      <c r="B67" s="7" t="s">
        <v>109</v>
      </c>
      <c r="C67" s="18" t="s">
        <v>55</v>
      </c>
      <c r="D67" s="18" t="s">
        <v>110</v>
      </c>
      <c r="E67" s="192"/>
      <c r="F67" s="194" t="s">
        <v>419</v>
      </c>
      <c r="G67" s="194" t="s">
        <v>419</v>
      </c>
      <c r="H67" s="196">
        <f>COUNTIFS(E67:G68,"④")</f>
        <v>2</v>
      </c>
      <c r="I67" s="196"/>
      <c r="J67" s="198">
        <f>IF(H67=2,1,IF(H67=1,2,3))</f>
        <v>1</v>
      </c>
      <c r="M67" s="36">
        <v>91</v>
      </c>
      <c r="N67" s="37" t="str">
        <f>IF(J67=1,B67,IF(J69=1,B69,IF(J71=1,B71,"")))</f>
        <v>船水　颯人</v>
      </c>
      <c r="O67" s="37" t="str">
        <f>IF(J67=1,C67,IF(J69=1,C69,IF(J71=1,C71,"")))</f>
        <v>東京</v>
      </c>
      <c r="P67" s="37" t="str">
        <f>IF(J67=1,D67,IF(J69=1,D69,IF(J71=1,D71,"")))</f>
        <v>稲門クラブ</v>
      </c>
    </row>
    <row r="68" spans="1:16" ht="10.199999999999999" customHeight="1" x14ac:dyDescent="0.3">
      <c r="A68" s="189"/>
      <c r="B68" s="8" t="s">
        <v>111</v>
      </c>
      <c r="C68" s="19" t="s">
        <v>20</v>
      </c>
      <c r="D68" s="19" t="s">
        <v>32</v>
      </c>
      <c r="E68" s="193"/>
      <c r="F68" s="195"/>
      <c r="G68" s="195"/>
      <c r="H68" s="197"/>
      <c r="I68" s="197"/>
      <c r="J68" s="199"/>
      <c r="M68" s="36">
        <v>92</v>
      </c>
      <c r="N68" s="37" t="str">
        <f>IF(J67=1,B68,IF(J69=1,B70,IF(J71=1,B72,"")))</f>
        <v>中谷 さくら</v>
      </c>
      <c r="O68" s="37" t="str">
        <f>IF(J67=1,C68,IF(J69=1,C70,IF(J71=1,C72,"")))</f>
        <v>日本学連</v>
      </c>
      <c r="P68" s="37" t="str">
        <f>IF(J67=1,D68,IF(J69=1,D70,IF(J71=1,D72,"")))</f>
        <v>明治大学</v>
      </c>
    </row>
    <row r="69" spans="1:16" ht="10.199999999999999" customHeight="1" x14ac:dyDescent="0.3">
      <c r="A69" s="188">
        <v>26</v>
      </c>
      <c r="B69" s="7" t="s">
        <v>112</v>
      </c>
      <c r="C69" s="159" t="s">
        <v>12</v>
      </c>
      <c r="D69" s="18" t="s">
        <v>113</v>
      </c>
      <c r="E69" s="194">
        <v>0</v>
      </c>
      <c r="F69" s="192"/>
      <c r="G69" s="194">
        <v>0</v>
      </c>
      <c r="H69" s="196">
        <f t="shared" ref="H69" si="27">COUNTIFS(E69:G70,"④")</f>
        <v>0</v>
      </c>
      <c r="I69" s="196"/>
      <c r="J69" s="198">
        <f t="shared" ref="J69" si="28">IF(H69=2,1,IF(H69=1,2,3))</f>
        <v>3</v>
      </c>
      <c r="M69" s="36">
        <v>93</v>
      </c>
    </row>
    <row r="70" spans="1:16" ht="10.199999999999999" customHeight="1" x14ac:dyDescent="0.3">
      <c r="A70" s="189"/>
      <c r="B70" s="8" t="s">
        <v>114</v>
      </c>
      <c r="C70" s="169"/>
      <c r="D70" s="19" t="s">
        <v>115</v>
      </c>
      <c r="E70" s="195"/>
      <c r="F70" s="193"/>
      <c r="G70" s="195"/>
      <c r="H70" s="197"/>
      <c r="I70" s="197"/>
      <c r="J70" s="199"/>
      <c r="M70" s="36">
        <v>94</v>
      </c>
    </row>
    <row r="71" spans="1:16" ht="10.199999999999999" customHeight="1" x14ac:dyDescent="0.3">
      <c r="A71" s="200">
        <v>27</v>
      </c>
      <c r="B71" s="11" t="s">
        <v>116</v>
      </c>
      <c r="C71" s="12" t="s">
        <v>117</v>
      </c>
      <c r="D71" s="12" t="s">
        <v>118</v>
      </c>
      <c r="E71" s="194">
        <v>0</v>
      </c>
      <c r="F71" s="194" t="s">
        <v>419</v>
      </c>
      <c r="G71" s="192"/>
      <c r="H71" s="196">
        <f>COUNTIFS(E71:G72,"④")</f>
        <v>1</v>
      </c>
      <c r="I71" s="196"/>
      <c r="J71" s="198">
        <f t="shared" ref="J71" si="29">IF(H71=2,1,IF(H71=1,2,3))</f>
        <v>2</v>
      </c>
      <c r="M71" s="36">
        <v>95</v>
      </c>
    </row>
    <row r="72" spans="1:16" ht="10.199999999999999" customHeight="1" x14ac:dyDescent="0.3">
      <c r="A72" s="201"/>
      <c r="B72" s="13" t="s">
        <v>119</v>
      </c>
      <c r="C72" s="14" t="s">
        <v>52</v>
      </c>
      <c r="D72" s="14" t="s">
        <v>53</v>
      </c>
      <c r="E72" s="202"/>
      <c r="F72" s="202"/>
      <c r="G72" s="203"/>
      <c r="H72" s="204"/>
      <c r="I72" s="204"/>
      <c r="J72" s="205"/>
      <c r="M72" s="36">
        <v>96</v>
      </c>
    </row>
    <row r="73" spans="1:16" ht="10.199999999999999" customHeight="1" x14ac:dyDescent="0.3">
      <c r="A73" s="28"/>
      <c r="B73" s="12"/>
      <c r="C73" s="12"/>
      <c r="D73" s="12"/>
      <c r="E73" s="22"/>
      <c r="F73" s="22"/>
      <c r="G73" s="22"/>
      <c r="H73" s="22"/>
      <c r="I73" s="22"/>
      <c r="J73" s="22"/>
      <c r="M73" s="36"/>
    </row>
    <row r="74" spans="1:16" ht="10.199999999999999" customHeight="1" x14ac:dyDescent="0.3">
      <c r="A74" s="28"/>
      <c r="B74" s="12"/>
      <c r="C74" s="12"/>
      <c r="D74" s="12"/>
      <c r="E74" s="22"/>
      <c r="F74" s="22"/>
      <c r="G74" s="22"/>
      <c r="H74" s="22"/>
      <c r="I74" s="22"/>
      <c r="J74" s="22"/>
      <c r="M74" s="36"/>
    </row>
    <row r="75" spans="1:16" ht="10.199999999999999" customHeight="1" x14ac:dyDescent="0.3">
      <c r="A75" s="28"/>
      <c r="B75" s="12"/>
      <c r="C75" s="12"/>
      <c r="D75" s="12"/>
      <c r="E75" s="22"/>
      <c r="F75" s="22"/>
      <c r="G75" s="22"/>
      <c r="H75" s="22"/>
      <c r="I75" s="22"/>
      <c r="J75" s="22"/>
      <c r="M75" s="36"/>
    </row>
    <row r="76" spans="1:16" ht="10.199999999999999" customHeight="1" x14ac:dyDescent="0.3">
      <c r="A76" s="28"/>
      <c r="B76" s="12"/>
      <c r="C76" s="12"/>
      <c r="D76" s="12"/>
      <c r="E76" s="22"/>
      <c r="F76" s="22"/>
      <c r="G76" s="22"/>
      <c r="H76" s="22"/>
      <c r="I76" s="22"/>
      <c r="J76" s="22"/>
      <c r="M76" s="36"/>
    </row>
    <row r="77" spans="1:16" ht="10.199999999999999" customHeight="1" x14ac:dyDescent="0.3">
      <c r="A77" s="28"/>
      <c r="B77" s="12"/>
      <c r="C77" s="12"/>
      <c r="D77" s="12"/>
      <c r="E77" s="22"/>
      <c r="F77" s="22"/>
      <c r="G77" s="22"/>
      <c r="H77" s="22"/>
      <c r="I77" s="22"/>
      <c r="J77" s="22"/>
      <c r="M77" s="36"/>
    </row>
    <row r="78" spans="1:16" ht="10.199999999999999" customHeight="1" x14ac:dyDescent="0.3">
      <c r="A78" s="28"/>
      <c r="B78" s="12"/>
      <c r="C78" s="12"/>
      <c r="D78" s="12"/>
      <c r="E78" s="22"/>
      <c r="F78" s="22"/>
      <c r="G78" s="22"/>
      <c r="H78" s="22"/>
      <c r="I78" s="22"/>
      <c r="J78" s="22"/>
      <c r="M78" s="36"/>
    </row>
    <row r="79" spans="1:16" ht="10.199999999999999" customHeight="1" x14ac:dyDescent="0.3">
      <c r="A79" s="28"/>
      <c r="B79" s="12"/>
      <c r="C79" s="12"/>
      <c r="D79" s="12"/>
      <c r="E79" s="22"/>
      <c r="F79" s="22"/>
      <c r="G79" s="22"/>
      <c r="H79" s="22"/>
      <c r="I79" s="22"/>
      <c r="J79" s="22"/>
      <c r="M79" s="36"/>
    </row>
    <row r="80" spans="1:16" ht="20.399999999999999" customHeight="1" x14ac:dyDescent="0.3">
      <c r="A80" s="184" t="s">
        <v>120</v>
      </c>
      <c r="B80" s="184"/>
      <c r="C80" s="184"/>
      <c r="D80" s="184"/>
      <c r="E80" s="184"/>
      <c r="F80" s="184"/>
      <c r="G80" s="184"/>
      <c r="H80" s="184"/>
      <c r="I80" s="184"/>
      <c r="J80" s="184"/>
      <c r="M80" s="36"/>
    </row>
    <row r="81" spans="1:16" ht="10.199999999999999" customHeight="1" x14ac:dyDescent="0.3">
      <c r="A81" s="67">
        <v>10</v>
      </c>
      <c r="B81" s="3" t="s">
        <v>1</v>
      </c>
      <c r="C81" s="4" t="str">
        <f>C66</f>
        <v>支部</v>
      </c>
      <c r="D81" s="4" t="s">
        <v>3</v>
      </c>
      <c r="E81" s="20">
        <v>28</v>
      </c>
      <c r="F81" s="20">
        <v>29</v>
      </c>
      <c r="G81" s="20">
        <v>30</v>
      </c>
      <c r="H81" s="20" t="s">
        <v>4</v>
      </c>
      <c r="I81" s="20" t="s">
        <v>5</v>
      </c>
      <c r="J81" s="21" t="s">
        <v>6</v>
      </c>
      <c r="M81" s="36">
        <v>100</v>
      </c>
    </row>
    <row r="82" spans="1:16" ht="10.199999999999999" customHeight="1" x14ac:dyDescent="0.3">
      <c r="A82" s="188">
        <v>28</v>
      </c>
      <c r="B82" s="7" t="s">
        <v>121</v>
      </c>
      <c r="C82" s="159" t="s">
        <v>55</v>
      </c>
      <c r="D82" s="159" t="s">
        <v>38</v>
      </c>
      <c r="E82" s="192"/>
      <c r="F82" s="194" t="s">
        <v>419</v>
      </c>
      <c r="G82" s="194" t="s">
        <v>419</v>
      </c>
      <c r="H82" s="210">
        <f>COUNTIFS(E82:G83,"④")</f>
        <v>2</v>
      </c>
      <c r="I82" s="210"/>
      <c r="J82" s="212">
        <f>IF(H82=2,1,IF(H82=1,2,3))</f>
        <v>1</v>
      </c>
      <c r="M82" s="36">
        <v>101</v>
      </c>
      <c r="N82" s="37" t="str">
        <f>IF(J82=1,B82,IF(J84=1,B84,IF(J86=1,B86,"")))</f>
        <v>小林　愛美</v>
      </c>
      <c r="O82" s="37" t="str">
        <f>IF(J82=1,C82,IF(J84=1,C84,IF(J86=1,C86,"")))</f>
        <v>東京</v>
      </c>
      <c r="P82" s="37" t="str">
        <f>IF(J82=1,D82,IF(J84=1,D84,IF(J86=1,D86,"")))</f>
        <v>ヨネックス</v>
      </c>
    </row>
    <row r="83" spans="1:16" ht="10.199999999999999" customHeight="1" x14ac:dyDescent="0.3">
      <c r="A83" s="189"/>
      <c r="B83" s="8" t="s">
        <v>122</v>
      </c>
      <c r="C83" s="169"/>
      <c r="D83" s="169"/>
      <c r="E83" s="193"/>
      <c r="F83" s="195"/>
      <c r="G83" s="195"/>
      <c r="H83" s="211"/>
      <c r="I83" s="211"/>
      <c r="J83" s="213"/>
      <c r="M83" s="36">
        <v>102</v>
      </c>
      <c r="N83" s="37" t="str">
        <f>IF(J82=1,B83,IF(J84=1,B85,IF(J86=1,B87,"")))</f>
        <v>高月　拓磨</v>
      </c>
      <c r="O83" s="37">
        <f>IF(J82=1,C83,IF(J84=1,C85,IF(J86=1,C87,"")))</f>
        <v>0</v>
      </c>
      <c r="P83" s="37">
        <f>IF(J82=1,D83,IF(J84=1,D85,IF(J86=1,D87,"")))</f>
        <v>0</v>
      </c>
    </row>
    <row r="84" spans="1:16" ht="10.199999999999999" customHeight="1" x14ac:dyDescent="0.3">
      <c r="A84" s="188">
        <v>29</v>
      </c>
      <c r="B84" s="7" t="s">
        <v>123</v>
      </c>
      <c r="C84" s="159" t="s">
        <v>84</v>
      </c>
      <c r="D84" s="18" t="s">
        <v>124</v>
      </c>
      <c r="E84" s="194">
        <v>0</v>
      </c>
      <c r="F84" s="192"/>
      <c r="G84" s="194">
        <v>0</v>
      </c>
      <c r="H84" s="210">
        <f t="shared" ref="H84" si="30">COUNTIFS(E84:G85,"④")</f>
        <v>0</v>
      </c>
      <c r="I84" s="210"/>
      <c r="J84" s="212">
        <f t="shared" ref="J84" si="31">IF(H84=2,1,IF(H84=1,2,3))</f>
        <v>3</v>
      </c>
      <c r="M84" s="36">
        <v>103</v>
      </c>
    </row>
    <row r="85" spans="1:16" ht="10.199999999999999" customHeight="1" x14ac:dyDescent="0.3">
      <c r="A85" s="189"/>
      <c r="B85" s="8" t="s">
        <v>125</v>
      </c>
      <c r="C85" s="169"/>
      <c r="D85" s="19" t="s">
        <v>126</v>
      </c>
      <c r="E85" s="195"/>
      <c r="F85" s="193"/>
      <c r="G85" s="195"/>
      <c r="H85" s="211"/>
      <c r="I85" s="211"/>
      <c r="J85" s="213"/>
      <c r="M85" s="36">
        <v>104</v>
      </c>
    </row>
    <row r="86" spans="1:16" ht="10.199999999999999" customHeight="1" x14ac:dyDescent="0.3">
      <c r="A86" s="200">
        <v>30</v>
      </c>
      <c r="B86" s="11" t="s">
        <v>127</v>
      </c>
      <c r="C86" s="206" t="s">
        <v>12</v>
      </c>
      <c r="D86" s="206" t="s">
        <v>72</v>
      </c>
      <c r="E86" s="194">
        <v>0</v>
      </c>
      <c r="F86" s="194" t="s">
        <v>419</v>
      </c>
      <c r="G86" s="192"/>
      <c r="H86" s="210">
        <f>COUNTIFS(E86:G87,"④")</f>
        <v>1</v>
      </c>
      <c r="I86" s="210"/>
      <c r="J86" s="212">
        <f t="shared" ref="J86" si="32">IF(H86=2,1,IF(H86=1,2,3))</f>
        <v>2</v>
      </c>
      <c r="M86" s="36">
        <v>105</v>
      </c>
    </row>
    <row r="87" spans="1:16" ht="10.199999999999999" customHeight="1" x14ac:dyDescent="0.3">
      <c r="A87" s="201"/>
      <c r="B87" s="13" t="s">
        <v>128</v>
      </c>
      <c r="C87" s="160"/>
      <c r="D87" s="160"/>
      <c r="E87" s="202"/>
      <c r="F87" s="202"/>
      <c r="G87" s="203"/>
      <c r="H87" s="214"/>
      <c r="I87" s="214"/>
      <c r="J87" s="215"/>
      <c r="M87" s="36">
        <v>106</v>
      </c>
    </row>
    <row r="88" spans="1:16" ht="3.6" customHeight="1" x14ac:dyDescent="0.3">
      <c r="B88" s="12"/>
      <c r="C88" s="12"/>
      <c r="D88" s="12"/>
      <c r="E88" s="22"/>
      <c r="F88" s="22"/>
      <c r="G88" s="22"/>
      <c r="H88" s="22"/>
      <c r="I88" s="22"/>
      <c r="J88" s="22"/>
      <c r="M88" s="36">
        <v>107</v>
      </c>
    </row>
    <row r="89" spans="1:16" ht="10.199999999999999" customHeight="1" x14ac:dyDescent="0.3">
      <c r="A89" s="67">
        <v>11</v>
      </c>
      <c r="B89" s="3" t="s">
        <v>1</v>
      </c>
      <c r="C89" s="4" t="str">
        <f>C81</f>
        <v>支部</v>
      </c>
      <c r="D89" s="29" t="s">
        <v>3</v>
      </c>
      <c r="E89" s="26">
        <v>31</v>
      </c>
      <c r="F89" s="5">
        <v>32</v>
      </c>
      <c r="G89" s="5">
        <v>33</v>
      </c>
      <c r="H89" s="5" t="s">
        <v>4</v>
      </c>
      <c r="I89" s="5" t="s">
        <v>5</v>
      </c>
      <c r="J89" s="6" t="s">
        <v>6</v>
      </c>
      <c r="M89" s="36">
        <v>110</v>
      </c>
    </row>
    <row r="90" spans="1:16" ht="10.199999999999999" customHeight="1" x14ac:dyDescent="0.3">
      <c r="A90" s="188">
        <v>31</v>
      </c>
      <c r="B90" s="7" t="s">
        <v>415</v>
      </c>
      <c r="C90" s="18" t="s">
        <v>416</v>
      </c>
      <c r="D90" s="9" t="s">
        <v>418</v>
      </c>
      <c r="E90" s="192"/>
      <c r="F90" s="194" t="s">
        <v>419</v>
      </c>
      <c r="G90" s="194" t="s">
        <v>419</v>
      </c>
      <c r="H90" s="210">
        <f>COUNTIFS(E90:G91,"④")</f>
        <v>2</v>
      </c>
      <c r="I90" s="210"/>
      <c r="J90" s="212">
        <f>IF(H90=2,1,IF(H90=1,2,3))</f>
        <v>1</v>
      </c>
      <c r="M90" s="36">
        <v>111</v>
      </c>
      <c r="N90" s="37" t="str">
        <f>IF(J90=1,B90,IF(J92=1,B92,IF(J94=1,B94,"")))</f>
        <v>高橋　偲</v>
      </c>
      <c r="O90" s="37" t="str">
        <f>IF(J90=1,C90,IF(J92=1,C92,IF(J94=1,C94,"")))</f>
        <v>広島</v>
      </c>
      <c r="P90" s="37" t="str">
        <f>IF(J90=1,D90,IF(J92=1,D92,IF(J94=1,D94,"")))</f>
        <v>どんぐり北広島</v>
      </c>
    </row>
    <row r="91" spans="1:16" ht="10.199999999999999" customHeight="1" x14ac:dyDescent="0.3">
      <c r="A91" s="189"/>
      <c r="B91" s="8" t="s">
        <v>129</v>
      </c>
      <c r="C91" s="19" t="s">
        <v>29</v>
      </c>
      <c r="D91" s="10" t="s">
        <v>417</v>
      </c>
      <c r="E91" s="193"/>
      <c r="F91" s="195"/>
      <c r="G91" s="195"/>
      <c r="H91" s="211"/>
      <c r="I91" s="211"/>
      <c r="J91" s="213"/>
      <c r="M91" s="36">
        <v>112</v>
      </c>
      <c r="N91" s="37" t="str">
        <f>IF(J90=1,B91,IF(J92=1,B93,IF(J94=1,B95,"")))</f>
        <v>黒坂　卓矢</v>
      </c>
      <c r="O91" s="37" t="str">
        <f>IF(J90=1,C91,IF(J92=1,C93,IF(J94=1,C95,"")))</f>
        <v>日本学連</v>
      </c>
      <c r="P91" s="37" t="str">
        <f>IF(J90=1,D91,IF(J92=1,D93,IF(J94=1,D95,"")))</f>
        <v>日本体育大学</v>
      </c>
    </row>
    <row r="92" spans="1:16" ht="10.199999999999999" customHeight="1" x14ac:dyDescent="0.3">
      <c r="A92" s="188">
        <v>32</v>
      </c>
      <c r="B92" s="7" t="s">
        <v>130</v>
      </c>
      <c r="C92" s="159" t="s">
        <v>17</v>
      </c>
      <c r="D92" s="9" t="s">
        <v>94</v>
      </c>
      <c r="E92" s="194">
        <v>0</v>
      </c>
      <c r="F92" s="192"/>
      <c r="G92" s="194">
        <v>0</v>
      </c>
      <c r="H92" s="210">
        <f t="shared" ref="H92" si="33">COUNTIFS(E92:G93,"④")</f>
        <v>0</v>
      </c>
      <c r="I92" s="210"/>
      <c r="J92" s="212">
        <f t="shared" ref="J92" si="34">IF(H92=2,1,IF(H92=1,2,3))</f>
        <v>3</v>
      </c>
      <c r="M92" s="36">
        <v>113</v>
      </c>
    </row>
    <row r="93" spans="1:16" ht="10.199999999999999" customHeight="1" x14ac:dyDescent="0.3">
      <c r="A93" s="189"/>
      <c r="B93" s="8" t="s">
        <v>131</v>
      </c>
      <c r="C93" s="169"/>
      <c r="D93" s="10" t="s">
        <v>132</v>
      </c>
      <c r="E93" s="195"/>
      <c r="F93" s="193"/>
      <c r="G93" s="195"/>
      <c r="H93" s="211"/>
      <c r="I93" s="211"/>
      <c r="J93" s="213"/>
      <c r="M93" s="36">
        <v>114</v>
      </c>
    </row>
    <row r="94" spans="1:16" ht="10.199999999999999" customHeight="1" x14ac:dyDescent="0.3">
      <c r="A94" s="200">
        <v>33</v>
      </c>
      <c r="B94" s="11" t="s">
        <v>133</v>
      </c>
      <c r="C94" s="206" t="s">
        <v>8</v>
      </c>
      <c r="D94" s="216" t="s">
        <v>9</v>
      </c>
      <c r="E94" s="194">
        <v>0</v>
      </c>
      <c r="F94" s="194" t="s">
        <v>419</v>
      </c>
      <c r="G94" s="192"/>
      <c r="H94" s="210">
        <f>COUNTIFS(E94:G95,"④")</f>
        <v>1</v>
      </c>
      <c r="I94" s="210"/>
      <c r="J94" s="212">
        <f t="shared" ref="J94" si="35">IF(H94=2,1,IF(H94=1,2,3))</f>
        <v>2</v>
      </c>
      <c r="M94" s="36">
        <v>115</v>
      </c>
    </row>
    <row r="95" spans="1:16" ht="10.199999999999999" customHeight="1" x14ac:dyDescent="0.3">
      <c r="A95" s="201"/>
      <c r="B95" s="13" t="s">
        <v>134</v>
      </c>
      <c r="C95" s="160"/>
      <c r="D95" s="180"/>
      <c r="E95" s="202"/>
      <c r="F95" s="202"/>
      <c r="G95" s="203"/>
      <c r="H95" s="214"/>
      <c r="I95" s="214"/>
      <c r="J95" s="215"/>
      <c r="M95" s="36">
        <v>116</v>
      </c>
    </row>
    <row r="96" spans="1:16" ht="3.6" customHeight="1" x14ac:dyDescent="0.3">
      <c r="B96" s="12"/>
      <c r="C96" s="12"/>
      <c r="D96" s="12"/>
      <c r="E96" s="22"/>
      <c r="F96" s="22"/>
      <c r="G96" s="22"/>
      <c r="H96" s="22"/>
      <c r="I96" s="22"/>
      <c r="J96" s="22"/>
      <c r="M96" s="36">
        <v>117</v>
      </c>
    </row>
    <row r="97" spans="1:16" ht="10.199999999999999" customHeight="1" x14ac:dyDescent="0.3">
      <c r="A97" s="67">
        <v>12</v>
      </c>
      <c r="B97" s="3" t="s">
        <v>1</v>
      </c>
      <c r="C97" s="4" t="str">
        <f>C89</f>
        <v>支部</v>
      </c>
      <c r="D97" s="4" t="s">
        <v>3</v>
      </c>
      <c r="E97" s="5">
        <v>34</v>
      </c>
      <c r="F97" s="5">
        <v>35</v>
      </c>
      <c r="G97" s="5">
        <v>36</v>
      </c>
      <c r="H97" s="5" t="s">
        <v>4</v>
      </c>
      <c r="I97" s="5" t="s">
        <v>5</v>
      </c>
      <c r="J97" s="6" t="s">
        <v>6</v>
      </c>
      <c r="M97" s="36">
        <v>120</v>
      </c>
    </row>
    <row r="98" spans="1:16" ht="10.199999999999999" customHeight="1" x14ac:dyDescent="0.3">
      <c r="A98" s="188">
        <v>34</v>
      </c>
      <c r="B98" s="7" t="s">
        <v>135</v>
      </c>
      <c r="C98" s="159" t="s">
        <v>105</v>
      </c>
      <c r="D98" s="9" t="s">
        <v>106</v>
      </c>
      <c r="E98" s="192"/>
      <c r="F98" s="194">
        <v>1</v>
      </c>
      <c r="G98" s="194" t="s">
        <v>419</v>
      </c>
      <c r="H98" s="210">
        <f>COUNTIFS(E98:G99,"④")</f>
        <v>1</v>
      </c>
      <c r="I98" s="210"/>
      <c r="J98" s="212">
        <f>IF(H98=2,1,IF(H98=1,2,3))</f>
        <v>2</v>
      </c>
      <c r="M98" s="36">
        <v>121</v>
      </c>
      <c r="N98" s="37" t="str">
        <f>IF(J98=1,B98,IF(J100=1,B100,IF(J102=1,B102,"")))</f>
        <v>小川　友貴</v>
      </c>
      <c r="O98" s="37" t="str">
        <f>IF(J98=1,C98,IF(J100=1,C100,IF(J102=1,C102,"")))</f>
        <v>山口</v>
      </c>
      <c r="P98" s="37" t="str">
        <f>IF(J98=1,D98,IF(J100=1,D100,IF(J102=1,D102,"")))</f>
        <v>UBE</v>
      </c>
    </row>
    <row r="99" spans="1:16" ht="10.199999999999999" customHeight="1" x14ac:dyDescent="0.3">
      <c r="A99" s="189"/>
      <c r="B99" s="8" t="s">
        <v>136</v>
      </c>
      <c r="C99" s="169"/>
      <c r="D99" s="10" t="s">
        <v>108</v>
      </c>
      <c r="E99" s="193"/>
      <c r="F99" s="195"/>
      <c r="G99" s="195"/>
      <c r="H99" s="211"/>
      <c r="I99" s="211"/>
      <c r="J99" s="213"/>
      <c r="M99" s="36">
        <v>122</v>
      </c>
      <c r="N99" s="37" t="str">
        <f>IF(J98=1,B99,IF(J100=1,B101,IF(J102=1,B103,"")))</f>
        <v>宮原 あかり</v>
      </c>
      <c r="O99" s="37" t="str">
        <f>IF(J98=1,C99,IF(J100=1,C101,IF(J102=1,C103,"")))</f>
        <v>兵庫</v>
      </c>
      <c r="P99" s="37" t="str">
        <f>IF(J98=1,D99,IF(J100=1,D101,IF(J102=1,D103,"")))</f>
        <v>東芝姫路</v>
      </c>
    </row>
    <row r="100" spans="1:16" ht="10.199999999999999" customHeight="1" x14ac:dyDescent="0.3">
      <c r="A100" s="188">
        <v>35</v>
      </c>
      <c r="B100" s="7" t="s">
        <v>137</v>
      </c>
      <c r="C100" s="18" t="s">
        <v>117</v>
      </c>
      <c r="D100" s="9" t="s">
        <v>138</v>
      </c>
      <c r="E100" s="194" t="s">
        <v>419</v>
      </c>
      <c r="F100" s="192"/>
      <c r="G100" s="194" t="s">
        <v>419</v>
      </c>
      <c r="H100" s="210">
        <f t="shared" ref="H100" si="36">COUNTIFS(E100:G101,"④")</f>
        <v>2</v>
      </c>
      <c r="I100" s="210"/>
      <c r="J100" s="212">
        <f t="shared" ref="J100" si="37">IF(H100=2,1,IF(H100=1,2,3))</f>
        <v>1</v>
      </c>
      <c r="M100" s="36">
        <v>123</v>
      </c>
    </row>
    <row r="101" spans="1:16" ht="10.199999999999999" customHeight="1" x14ac:dyDescent="0.3">
      <c r="A101" s="189"/>
      <c r="B101" s="8" t="s">
        <v>139</v>
      </c>
      <c r="C101" s="19" t="s">
        <v>52</v>
      </c>
      <c r="D101" s="10" t="s">
        <v>53</v>
      </c>
      <c r="E101" s="195"/>
      <c r="F101" s="193"/>
      <c r="G101" s="195"/>
      <c r="H101" s="211"/>
      <c r="I101" s="211"/>
      <c r="J101" s="213"/>
      <c r="M101" s="36">
        <v>124</v>
      </c>
    </row>
    <row r="102" spans="1:16" ht="10.199999999999999" customHeight="1" x14ac:dyDescent="0.3">
      <c r="A102" s="200">
        <v>36</v>
      </c>
      <c r="B102" s="11" t="s">
        <v>140</v>
      </c>
      <c r="C102" s="206" t="s">
        <v>12</v>
      </c>
      <c r="D102" s="206" t="s">
        <v>141</v>
      </c>
      <c r="E102" s="194">
        <v>0</v>
      </c>
      <c r="F102" s="194">
        <v>2</v>
      </c>
      <c r="G102" s="192"/>
      <c r="H102" s="210">
        <f>COUNTIFS(E102:G103,"④")</f>
        <v>0</v>
      </c>
      <c r="I102" s="210"/>
      <c r="J102" s="212">
        <f t="shared" ref="J102" si="38">IF(H102=2,1,IF(H102=1,2,3))</f>
        <v>3</v>
      </c>
      <c r="M102" s="36">
        <v>125</v>
      </c>
    </row>
    <row r="103" spans="1:16" ht="10.199999999999999" customHeight="1" x14ac:dyDescent="0.3">
      <c r="A103" s="201"/>
      <c r="B103" s="13" t="s">
        <v>142</v>
      </c>
      <c r="C103" s="160"/>
      <c r="D103" s="160"/>
      <c r="E103" s="202"/>
      <c r="F103" s="202"/>
      <c r="G103" s="203"/>
      <c r="H103" s="214"/>
      <c r="I103" s="214"/>
      <c r="J103" s="215"/>
      <c r="M103" s="36">
        <v>126</v>
      </c>
    </row>
    <row r="104" spans="1:16" ht="3.6" customHeight="1" x14ac:dyDescent="0.3">
      <c r="B104" s="12"/>
      <c r="C104" s="12"/>
      <c r="D104" s="12"/>
      <c r="E104" s="12"/>
      <c r="F104" s="12"/>
      <c r="G104" s="12"/>
      <c r="H104" s="12"/>
      <c r="I104" s="12"/>
      <c r="J104" s="12"/>
      <c r="M104" s="36">
        <v>127</v>
      </c>
    </row>
    <row r="105" spans="1:16" ht="10.199999999999999" customHeight="1" x14ac:dyDescent="0.3">
      <c r="A105" s="67">
        <v>13</v>
      </c>
      <c r="B105" s="3" t="s">
        <v>1</v>
      </c>
      <c r="C105" s="4" t="str">
        <f>C97</f>
        <v>支部</v>
      </c>
      <c r="D105" s="4" t="s">
        <v>3</v>
      </c>
      <c r="E105" s="5">
        <v>37</v>
      </c>
      <c r="F105" s="5">
        <v>38</v>
      </c>
      <c r="G105" s="5">
        <v>39</v>
      </c>
      <c r="H105" s="5" t="s">
        <v>4</v>
      </c>
      <c r="I105" s="5" t="s">
        <v>5</v>
      </c>
      <c r="J105" s="6" t="s">
        <v>6</v>
      </c>
      <c r="M105" s="36">
        <v>130</v>
      </c>
    </row>
    <row r="106" spans="1:16" ht="10.199999999999999" customHeight="1" x14ac:dyDescent="0.3">
      <c r="A106" s="188">
        <v>37</v>
      </c>
      <c r="B106" s="7" t="s">
        <v>143</v>
      </c>
      <c r="C106" s="18" t="s">
        <v>17</v>
      </c>
      <c r="D106" s="9" t="s">
        <v>69</v>
      </c>
      <c r="E106" s="192"/>
      <c r="F106" s="194" t="s">
        <v>419</v>
      </c>
      <c r="G106" s="194" t="s">
        <v>419</v>
      </c>
      <c r="H106" s="210">
        <f>COUNTIFS(E106:G107,"④")</f>
        <v>2</v>
      </c>
      <c r="I106" s="210"/>
      <c r="J106" s="212">
        <f>IF(H106=2,1,IF(H106=1,2,3))</f>
        <v>1</v>
      </c>
      <c r="M106" s="36">
        <v>131</v>
      </c>
      <c r="N106" s="37" t="str">
        <f>IF(J106=1,B106,IF(J108=1,B108,IF(J110=1,B110,"")))</f>
        <v>本倉 健太郎</v>
      </c>
      <c r="O106" s="37" t="str">
        <f>IF(J106=1,C106,IF(J108=1,C108,IF(J110=1,C110,"")))</f>
        <v>広島</v>
      </c>
      <c r="P106" s="37" t="str">
        <f>IF(J106=1,D106,IF(J108=1,D108,IF(J110=1,D110,"")))</f>
        <v>NTT西日本</v>
      </c>
    </row>
    <row r="107" spans="1:16" ht="10.199999999999999" customHeight="1" x14ac:dyDescent="0.3">
      <c r="A107" s="189"/>
      <c r="B107" s="8" t="s">
        <v>144</v>
      </c>
      <c r="C107" s="19" t="s">
        <v>37</v>
      </c>
      <c r="D107" s="10" t="s">
        <v>58</v>
      </c>
      <c r="E107" s="193"/>
      <c r="F107" s="195"/>
      <c r="G107" s="195"/>
      <c r="H107" s="211"/>
      <c r="I107" s="211"/>
      <c r="J107" s="213"/>
      <c r="M107" s="36">
        <v>132</v>
      </c>
      <c r="N107" s="37" t="str">
        <f>IF(J106=1,B107,IF(J108=1,B109,IF(J110=1,B111,"")))</f>
        <v>藤城 みちる</v>
      </c>
      <c r="O107" s="37" t="str">
        <f>IF(J106=1,C107,IF(J108=1,C109,IF(J110=1,C111,"")))</f>
        <v>東京</v>
      </c>
      <c r="P107" s="37" t="str">
        <f>IF(J106=1,D107,IF(J108=1,D109,IF(J110=1,D111,"")))</f>
        <v>ナガセケンコー</v>
      </c>
    </row>
    <row r="108" spans="1:16" ht="10.199999999999999" customHeight="1" x14ac:dyDescent="0.3">
      <c r="A108" s="188">
        <v>38</v>
      </c>
      <c r="B108" s="7" t="s">
        <v>145</v>
      </c>
      <c r="C108" s="159" t="s">
        <v>29</v>
      </c>
      <c r="D108" s="9" t="s">
        <v>50</v>
      </c>
      <c r="E108" s="194">
        <v>2</v>
      </c>
      <c r="F108" s="192"/>
      <c r="G108" s="194" t="s">
        <v>419</v>
      </c>
      <c r="H108" s="210">
        <f t="shared" ref="H108" si="39">COUNTIFS(E108:G109,"④")</f>
        <v>1</v>
      </c>
      <c r="I108" s="210"/>
      <c r="J108" s="212">
        <f t="shared" ref="J108" si="40">IF(H108=2,1,IF(H108=1,2,3))</f>
        <v>2</v>
      </c>
      <c r="M108" s="36">
        <v>133</v>
      </c>
    </row>
    <row r="109" spans="1:16" ht="10.199999999999999" customHeight="1" x14ac:dyDescent="0.3">
      <c r="A109" s="189"/>
      <c r="B109" s="8" t="s">
        <v>146</v>
      </c>
      <c r="C109" s="169"/>
      <c r="D109" s="10" t="s">
        <v>147</v>
      </c>
      <c r="E109" s="195"/>
      <c r="F109" s="193"/>
      <c r="G109" s="195"/>
      <c r="H109" s="211"/>
      <c r="I109" s="211"/>
      <c r="J109" s="213"/>
      <c r="M109" s="36">
        <v>134</v>
      </c>
    </row>
    <row r="110" spans="1:16" ht="10.199999999999999" customHeight="1" x14ac:dyDescent="0.3">
      <c r="A110" s="200">
        <v>39</v>
      </c>
      <c r="B110" s="11" t="s">
        <v>148</v>
      </c>
      <c r="C110" s="206" t="s">
        <v>66</v>
      </c>
      <c r="D110" s="206" t="s">
        <v>149</v>
      </c>
      <c r="E110" s="194">
        <v>2</v>
      </c>
      <c r="F110" s="194">
        <v>1</v>
      </c>
      <c r="G110" s="192"/>
      <c r="H110" s="210">
        <f>COUNTIFS(E110:G111,"④")</f>
        <v>0</v>
      </c>
      <c r="I110" s="210"/>
      <c r="J110" s="212">
        <f t="shared" ref="J110" si="41">IF(H110=2,1,IF(H110=1,2,3))</f>
        <v>3</v>
      </c>
      <c r="M110" s="36">
        <v>135</v>
      </c>
    </row>
    <row r="111" spans="1:16" ht="10.199999999999999" customHeight="1" x14ac:dyDescent="0.3">
      <c r="A111" s="201"/>
      <c r="B111" s="13" t="s">
        <v>150</v>
      </c>
      <c r="C111" s="160"/>
      <c r="D111" s="160"/>
      <c r="E111" s="202"/>
      <c r="F111" s="202"/>
      <c r="G111" s="203"/>
      <c r="H111" s="214"/>
      <c r="I111" s="214"/>
      <c r="J111" s="215"/>
      <c r="M111" s="36">
        <v>136</v>
      </c>
    </row>
    <row r="112" spans="1:16" ht="3.6" customHeight="1" x14ac:dyDescent="0.3">
      <c r="B112" s="12"/>
      <c r="C112" s="12"/>
      <c r="D112" s="12"/>
      <c r="E112" s="22"/>
      <c r="F112" s="22"/>
      <c r="G112" s="22"/>
      <c r="H112" s="22"/>
      <c r="I112" s="22"/>
      <c r="J112" s="22"/>
      <c r="M112" s="36">
        <v>137</v>
      </c>
    </row>
    <row r="113" spans="1:16" ht="10.199999999999999" customHeight="1" x14ac:dyDescent="0.3">
      <c r="A113" s="69">
        <v>14</v>
      </c>
      <c r="B113" s="23" t="s">
        <v>1</v>
      </c>
      <c r="C113" s="31" t="str">
        <f>C105</f>
        <v>支部</v>
      </c>
      <c r="D113" s="26" t="s">
        <v>3</v>
      </c>
      <c r="E113" s="5">
        <v>40</v>
      </c>
      <c r="F113" s="5">
        <v>41</v>
      </c>
      <c r="G113" s="5">
        <v>42</v>
      </c>
      <c r="H113" s="5" t="s">
        <v>4</v>
      </c>
      <c r="I113" s="5" t="s">
        <v>5</v>
      </c>
      <c r="J113" s="6" t="s">
        <v>6</v>
      </c>
      <c r="M113" s="36">
        <v>140</v>
      </c>
    </row>
    <row r="114" spans="1:16" ht="10.199999999999999" customHeight="1" x14ac:dyDescent="0.3">
      <c r="A114" s="200">
        <v>40</v>
      </c>
      <c r="B114" s="11" t="s">
        <v>151</v>
      </c>
      <c r="C114" s="206" t="s">
        <v>8</v>
      </c>
      <c r="D114" s="206" t="s">
        <v>9</v>
      </c>
      <c r="E114" s="192"/>
      <c r="F114" s="194" t="s">
        <v>419</v>
      </c>
      <c r="G114" s="194" t="s">
        <v>419</v>
      </c>
      <c r="H114" s="210">
        <f>COUNTIFS(E114:G115,"④")</f>
        <v>2</v>
      </c>
      <c r="I114" s="210"/>
      <c r="J114" s="212">
        <f>IF(H114=2,1,IF(H114=1,2,3))</f>
        <v>1</v>
      </c>
      <c r="M114" s="36">
        <v>141</v>
      </c>
      <c r="N114" s="37" t="str">
        <f>IF(J114=1,B114,IF(J116=1,B116,IF(J118=1,B118,"")))</f>
        <v>古田　麻友</v>
      </c>
      <c r="O114" s="37" t="str">
        <f>IF(J114=1,C114,IF(J116=1,C116,IF(J118=1,C118,"")))</f>
        <v>京都</v>
      </c>
      <c r="P114" s="37" t="str">
        <f>IF(J114=1,D114,IF(J116=1,D116,IF(J118=1,D118,"")))</f>
        <v>ワタキューセイモア</v>
      </c>
    </row>
    <row r="115" spans="1:16" ht="10.199999999999999" customHeight="1" x14ac:dyDescent="0.3">
      <c r="A115" s="189"/>
      <c r="B115" s="8" t="s">
        <v>152</v>
      </c>
      <c r="C115" s="169"/>
      <c r="D115" s="169"/>
      <c r="E115" s="193"/>
      <c r="F115" s="195"/>
      <c r="G115" s="195"/>
      <c r="H115" s="211"/>
      <c r="I115" s="211"/>
      <c r="J115" s="213"/>
      <c r="M115" s="36">
        <v>142</v>
      </c>
      <c r="N115" s="37" t="str">
        <f>IF(J114=1,B115,IF(J116=1,B117,IF(J118=1,B119,"")))</f>
        <v>川﨑　浩希</v>
      </c>
      <c r="O115" s="37">
        <f>IF(J114=1,C115,IF(J116=1,C117,IF(J118=1,C119,"")))</f>
        <v>0</v>
      </c>
      <c r="P115" s="37">
        <f>IF(J114=1,D115,IF(J116=1,D117,IF(J118=1,D119,"")))</f>
        <v>0</v>
      </c>
    </row>
    <row r="116" spans="1:16" ht="10.199999999999999" customHeight="1" x14ac:dyDescent="0.3">
      <c r="A116" s="188">
        <v>41</v>
      </c>
      <c r="B116" s="7" t="s">
        <v>153</v>
      </c>
      <c r="C116" s="159" t="s">
        <v>12</v>
      </c>
      <c r="D116" s="159" t="s">
        <v>154</v>
      </c>
      <c r="E116" s="194" t="s">
        <v>408</v>
      </c>
      <c r="F116" s="192"/>
      <c r="G116" s="194" t="s">
        <v>408</v>
      </c>
      <c r="H116" s="210">
        <f t="shared" ref="H116" si="42">COUNTIFS(E116:G117,"④")</f>
        <v>0</v>
      </c>
      <c r="I116" s="210"/>
      <c r="J116" s="212">
        <f t="shared" ref="J116" si="43">IF(H116=2,1,IF(H116=1,2,3))</f>
        <v>3</v>
      </c>
      <c r="M116" s="36">
        <v>143</v>
      </c>
    </row>
    <row r="117" spans="1:16" ht="10.199999999999999" customHeight="1" x14ac:dyDescent="0.3">
      <c r="A117" s="189"/>
      <c r="B117" s="8" t="s">
        <v>155</v>
      </c>
      <c r="C117" s="169"/>
      <c r="D117" s="169"/>
      <c r="E117" s="195"/>
      <c r="F117" s="193"/>
      <c r="G117" s="195"/>
      <c r="H117" s="211"/>
      <c r="I117" s="211"/>
      <c r="J117" s="213"/>
      <c r="M117" s="36">
        <v>144</v>
      </c>
    </row>
    <row r="118" spans="1:16" ht="10.199999999999999" customHeight="1" x14ac:dyDescent="0.3">
      <c r="A118" s="200">
        <v>42</v>
      </c>
      <c r="B118" s="11" t="s">
        <v>156</v>
      </c>
      <c r="C118" s="12" t="s">
        <v>157</v>
      </c>
      <c r="D118" s="12" t="s">
        <v>158</v>
      </c>
      <c r="E118" s="194">
        <v>0</v>
      </c>
      <c r="F118" s="194" t="s">
        <v>419</v>
      </c>
      <c r="G118" s="192"/>
      <c r="H118" s="210">
        <f>COUNTIFS(E118:G119,"④")</f>
        <v>1</v>
      </c>
      <c r="I118" s="210"/>
      <c r="J118" s="212">
        <f t="shared" ref="J118" si="44">IF(H118=2,1,IF(H118=1,2,3))</f>
        <v>2</v>
      </c>
      <c r="M118" s="36">
        <v>145</v>
      </c>
    </row>
    <row r="119" spans="1:16" ht="10.199999999999999" customHeight="1" x14ac:dyDescent="0.3">
      <c r="A119" s="201"/>
      <c r="B119" s="13" t="s">
        <v>159</v>
      </c>
      <c r="C119" s="14" t="s">
        <v>20</v>
      </c>
      <c r="D119" s="14" t="s">
        <v>160</v>
      </c>
      <c r="E119" s="202"/>
      <c r="F119" s="202"/>
      <c r="G119" s="203"/>
      <c r="H119" s="214"/>
      <c r="I119" s="214"/>
      <c r="J119" s="215"/>
      <c r="M119" s="36">
        <v>146</v>
      </c>
    </row>
    <row r="120" spans="1:16" ht="3.6" customHeight="1" x14ac:dyDescent="0.3">
      <c r="B120" s="12"/>
      <c r="C120" s="12"/>
      <c r="D120" s="12"/>
      <c r="E120" s="22"/>
      <c r="F120" s="22"/>
      <c r="G120" s="22"/>
      <c r="H120" s="22"/>
      <c r="I120" s="22"/>
      <c r="J120" s="22"/>
      <c r="M120" s="36">
        <v>147</v>
      </c>
    </row>
    <row r="121" spans="1:16" ht="10.199999999999999" customHeight="1" x14ac:dyDescent="0.3">
      <c r="A121" s="67">
        <v>15</v>
      </c>
      <c r="B121" s="3" t="s">
        <v>1</v>
      </c>
      <c r="C121" s="4" t="str">
        <f>C113</f>
        <v>支部</v>
      </c>
      <c r="D121" s="29" t="s">
        <v>3</v>
      </c>
      <c r="E121" s="5">
        <v>43</v>
      </c>
      <c r="F121" s="5">
        <v>44</v>
      </c>
      <c r="G121" s="5">
        <v>45</v>
      </c>
      <c r="H121" s="5" t="s">
        <v>4</v>
      </c>
      <c r="I121" s="5" t="s">
        <v>5</v>
      </c>
      <c r="J121" s="6" t="s">
        <v>6</v>
      </c>
      <c r="M121" s="36">
        <v>150</v>
      </c>
    </row>
    <row r="122" spans="1:16" ht="10.199999999999999" customHeight="1" x14ac:dyDescent="0.3">
      <c r="A122" s="188">
        <v>43</v>
      </c>
      <c r="B122" s="7" t="s">
        <v>161</v>
      </c>
      <c r="C122" s="18" t="s">
        <v>64</v>
      </c>
      <c r="D122" s="9" t="s">
        <v>162</v>
      </c>
      <c r="E122" s="192"/>
      <c r="F122" s="194" t="s">
        <v>419</v>
      </c>
      <c r="G122" s="194" t="s">
        <v>419</v>
      </c>
      <c r="H122" s="210">
        <f>COUNTIFS(E122:G123,"④")</f>
        <v>2</v>
      </c>
      <c r="I122" s="210"/>
      <c r="J122" s="212">
        <f>IF(H122=2,1,IF(H122=1,2,3))</f>
        <v>1</v>
      </c>
      <c r="M122" s="36">
        <v>151</v>
      </c>
      <c r="N122" s="37" t="str">
        <f>IF(J122=1,B122,IF(J124=1,B124,IF(J126=1,B126,"")))</f>
        <v>上岡　俊介</v>
      </c>
      <c r="O122" s="37" t="str">
        <f>IF(J122=1,C122,IF(J124=1,C124,IF(J126=1,C126,"")))</f>
        <v>京都</v>
      </c>
      <c r="P122" s="37" t="str">
        <f>IF(J122=1,D122,IF(J124=1,D124,IF(J126=1,D126,"")))</f>
        <v>Up Rise</v>
      </c>
    </row>
    <row r="123" spans="1:16" ht="10.199999999999999" customHeight="1" x14ac:dyDescent="0.3">
      <c r="A123" s="189"/>
      <c r="B123" s="8" t="s">
        <v>163</v>
      </c>
      <c r="C123" s="19" t="s">
        <v>55</v>
      </c>
      <c r="D123" s="10" t="s">
        <v>58</v>
      </c>
      <c r="E123" s="193"/>
      <c r="F123" s="195"/>
      <c r="G123" s="195"/>
      <c r="H123" s="211"/>
      <c r="I123" s="211"/>
      <c r="J123" s="213"/>
      <c r="M123" s="36">
        <v>152</v>
      </c>
      <c r="N123" s="37" t="str">
        <f>IF(J122=1,B123,IF(J124=1,B125,IF(J126=1,B127,"")))</f>
        <v>久保　晴華</v>
      </c>
      <c r="O123" s="37" t="str">
        <f>IF(J122=1,C123,IF(J124=1,C125,IF(J126=1,C127,"")))</f>
        <v>東京</v>
      </c>
      <c r="P123" s="37" t="str">
        <f>IF(J122=1,D123,IF(J124=1,D125,IF(J126=1,D127,"")))</f>
        <v>ナガセケンコー</v>
      </c>
    </row>
    <row r="124" spans="1:16" ht="10.199999999999999" customHeight="1" x14ac:dyDescent="0.3">
      <c r="A124" s="188">
        <v>44</v>
      </c>
      <c r="B124" s="7" t="s">
        <v>164</v>
      </c>
      <c r="C124" s="159" t="s">
        <v>17</v>
      </c>
      <c r="D124" s="9" t="s">
        <v>165</v>
      </c>
      <c r="E124" s="194">
        <v>0</v>
      </c>
      <c r="F124" s="192"/>
      <c r="G124" s="194">
        <v>3</v>
      </c>
      <c r="H124" s="210">
        <f t="shared" ref="H124" si="45">COUNTIFS(E124:G125,"④")</f>
        <v>0</v>
      </c>
      <c r="I124" s="210"/>
      <c r="J124" s="212">
        <f t="shared" ref="J124" si="46">IF(H124=2,1,IF(H124=1,2,3))</f>
        <v>3</v>
      </c>
      <c r="M124" s="36">
        <v>153</v>
      </c>
    </row>
    <row r="125" spans="1:16" ht="10.199999999999999" customHeight="1" x14ac:dyDescent="0.3">
      <c r="A125" s="189"/>
      <c r="B125" s="8" t="s">
        <v>166</v>
      </c>
      <c r="C125" s="169"/>
      <c r="D125" s="10" t="s">
        <v>94</v>
      </c>
      <c r="E125" s="195"/>
      <c r="F125" s="193"/>
      <c r="G125" s="195"/>
      <c r="H125" s="211"/>
      <c r="I125" s="211"/>
      <c r="J125" s="213"/>
      <c r="M125" s="36">
        <v>154</v>
      </c>
    </row>
    <row r="126" spans="1:16" ht="10.199999999999999" customHeight="1" x14ac:dyDescent="0.3">
      <c r="A126" s="200">
        <v>45</v>
      </c>
      <c r="B126" s="11" t="s">
        <v>167</v>
      </c>
      <c r="C126" s="206" t="s">
        <v>20</v>
      </c>
      <c r="D126" s="216" t="s">
        <v>168</v>
      </c>
      <c r="E126" s="194">
        <v>3</v>
      </c>
      <c r="F126" s="194" t="s">
        <v>419</v>
      </c>
      <c r="G126" s="192"/>
      <c r="H126" s="210">
        <f>COUNTIFS(E126:G127,"④")</f>
        <v>1</v>
      </c>
      <c r="I126" s="210"/>
      <c r="J126" s="212">
        <f t="shared" ref="J126" si="47">IF(H126=2,1,IF(H126=1,2,3))</f>
        <v>2</v>
      </c>
      <c r="M126" s="36">
        <v>155</v>
      </c>
    </row>
    <row r="127" spans="1:16" ht="10.199999999999999" customHeight="1" x14ac:dyDescent="0.3">
      <c r="A127" s="201"/>
      <c r="B127" s="13" t="s">
        <v>169</v>
      </c>
      <c r="C127" s="160"/>
      <c r="D127" s="180"/>
      <c r="E127" s="202"/>
      <c r="F127" s="202"/>
      <c r="G127" s="203"/>
      <c r="H127" s="214"/>
      <c r="I127" s="214"/>
      <c r="J127" s="215"/>
      <c r="M127" s="36">
        <v>156</v>
      </c>
    </row>
    <row r="128" spans="1:16" ht="3.6" customHeight="1" x14ac:dyDescent="0.3">
      <c r="B128" s="12"/>
      <c r="C128" s="12"/>
      <c r="D128" s="12"/>
      <c r="E128" s="22"/>
      <c r="F128" s="22"/>
      <c r="G128" s="22"/>
      <c r="H128" s="22"/>
      <c r="I128" s="22"/>
      <c r="J128" s="22"/>
      <c r="M128" s="36">
        <v>157</v>
      </c>
    </row>
    <row r="129" spans="1:16" ht="10.199999999999999" customHeight="1" x14ac:dyDescent="0.3">
      <c r="A129" s="70">
        <v>16</v>
      </c>
      <c r="B129" s="3" t="s">
        <v>1</v>
      </c>
      <c r="C129" s="4" t="str">
        <f>C121</f>
        <v>支部</v>
      </c>
      <c r="D129" s="4" t="s">
        <v>3</v>
      </c>
      <c r="E129" s="5">
        <f>A130</f>
        <v>46</v>
      </c>
      <c r="F129" s="5">
        <f>A130+1</f>
        <v>47</v>
      </c>
      <c r="G129" s="5">
        <f>A130+2</f>
        <v>48</v>
      </c>
      <c r="H129" s="5" t="s">
        <v>4</v>
      </c>
      <c r="I129" s="5" t="s">
        <v>5</v>
      </c>
      <c r="J129" s="6" t="s">
        <v>6</v>
      </c>
      <c r="M129" s="36">
        <v>160</v>
      </c>
    </row>
    <row r="130" spans="1:16" ht="10.199999999999999" customHeight="1" x14ac:dyDescent="0.3">
      <c r="A130" s="207">
        <v>46</v>
      </c>
      <c r="B130" s="7" t="s">
        <v>170</v>
      </c>
      <c r="C130" s="159" t="s">
        <v>29</v>
      </c>
      <c r="D130" s="159" t="s">
        <v>30</v>
      </c>
      <c r="E130" s="192"/>
      <c r="F130" s="194" t="s">
        <v>419</v>
      </c>
      <c r="G130" s="194" t="s">
        <v>419</v>
      </c>
      <c r="H130" s="210">
        <f>COUNTIFS(E130:G131,"④")</f>
        <v>2</v>
      </c>
      <c r="I130" s="210"/>
      <c r="J130" s="212">
        <f>IF(H130=2,1,IF(H130=1,2,3))</f>
        <v>1</v>
      </c>
      <c r="M130" s="36">
        <v>161</v>
      </c>
      <c r="N130" s="37" t="str">
        <f>IF(J130=1,B130,IF(J132=1,B132,IF(J134=1,B134,"")))</f>
        <v>竹田　　凌</v>
      </c>
      <c r="O130" s="37" t="str">
        <f>IF(J130=1,C130,IF(J132=1,C132,IF(J134=1,C134,"")))</f>
        <v>日本学連</v>
      </c>
      <c r="P130" s="37" t="str">
        <f>IF(J130=1,D130,IF(J132=1,D132,IF(J134=1,D134,"")))</f>
        <v>日本体育大学</v>
      </c>
    </row>
    <row r="131" spans="1:16" ht="10.199999999999999" customHeight="1" x14ac:dyDescent="0.3">
      <c r="A131" s="208"/>
      <c r="B131" s="8" t="s">
        <v>171</v>
      </c>
      <c r="C131" s="169"/>
      <c r="D131" s="169"/>
      <c r="E131" s="193"/>
      <c r="F131" s="195"/>
      <c r="G131" s="195"/>
      <c r="H131" s="211"/>
      <c r="I131" s="211"/>
      <c r="J131" s="213"/>
      <c r="M131" s="36">
        <v>162</v>
      </c>
      <c r="N131" s="37" t="str">
        <f>IF(J130=1,B131,IF(J132=1,B133,IF(J134=1,B135,"")))</f>
        <v>吉木　理彩</v>
      </c>
      <c r="O131" s="37">
        <f>IF(J130=1,C131,IF(J132=1,C133,IF(J134=1,C135,"")))</f>
        <v>0</v>
      </c>
      <c r="P131" s="37">
        <f>IF(J130=1,D131,IF(J132=1,D133,IF(J134=1,D135,"")))</f>
        <v>0</v>
      </c>
    </row>
    <row r="132" spans="1:16" ht="10.199999999999999" customHeight="1" x14ac:dyDescent="0.3">
      <c r="A132" s="207">
        <v>47</v>
      </c>
      <c r="B132" s="7" t="s">
        <v>172</v>
      </c>
      <c r="C132" s="159" t="s">
        <v>52</v>
      </c>
      <c r="D132" s="159" t="s">
        <v>173</v>
      </c>
      <c r="E132" s="194">
        <v>0</v>
      </c>
      <c r="F132" s="192"/>
      <c r="G132" s="194">
        <v>3</v>
      </c>
      <c r="H132" s="210">
        <f t="shared" ref="H132" si="48">COUNTIFS(E132:G133,"④")</f>
        <v>0</v>
      </c>
      <c r="I132" s="210"/>
      <c r="J132" s="212">
        <f t="shared" ref="J132" si="49">IF(H132=2,1,IF(H132=1,2,3))</f>
        <v>3</v>
      </c>
      <c r="M132" s="36">
        <v>163</v>
      </c>
    </row>
    <row r="133" spans="1:16" ht="10.199999999999999" customHeight="1" x14ac:dyDescent="0.3">
      <c r="A133" s="208"/>
      <c r="B133" s="8" t="s">
        <v>174</v>
      </c>
      <c r="C133" s="169"/>
      <c r="D133" s="169"/>
      <c r="E133" s="195"/>
      <c r="F133" s="193"/>
      <c r="G133" s="195"/>
      <c r="H133" s="211"/>
      <c r="I133" s="211"/>
      <c r="J133" s="213"/>
      <c r="M133" s="36">
        <v>164</v>
      </c>
    </row>
    <row r="134" spans="1:16" ht="10.199999999999999" customHeight="1" x14ac:dyDescent="0.3">
      <c r="A134" s="158">
        <v>48</v>
      </c>
      <c r="B134" s="11" t="s">
        <v>411</v>
      </c>
      <c r="C134" s="206" t="s">
        <v>12</v>
      </c>
      <c r="D134" s="12" t="s">
        <v>72</v>
      </c>
      <c r="E134" s="194">
        <v>0</v>
      </c>
      <c r="F134" s="194" t="s">
        <v>419</v>
      </c>
      <c r="G134" s="192"/>
      <c r="H134" s="210">
        <f>COUNTIFS(E134:G135,"④")</f>
        <v>1</v>
      </c>
      <c r="I134" s="210"/>
      <c r="J134" s="212">
        <f t="shared" ref="J134" si="50">IF(H134=2,1,IF(H134=1,2,3))</f>
        <v>2</v>
      </c>
      <c r="M134" s="36">
        <v>165</v>
      </c>
    </row>
    <row r="135" spans="1:16" ht="10.199999999999999" customHeight="1" x14ac:dyDescent="0.3">
      <c r="A135" s="217"/>
      <c r="B135" s="13" t="s">
        <v>175</v>
      </c>
      <c r="C135" s="160"/>
      <c r="D135" s="14" t="s">
        <v>176</v>
      </c>
      <c r="E135" s="202"/>
      <c r="F135" s="202"/>
      <c r="G135" s="203"/>
      <c r="H135" s="214"/>
      <c r="I135" s="214"/>
      <c r="J135" s="215"/>
      <c r="M135" s="36">
        <v>166</v>
      </c>
    </row>
    <row r="136" spans="1:16" ht="3.6" customHeight="1" x14ac:dyDescent="0.3">
      <c r="B136" s="12"/>
      <c r="C136" s="12"/>
      <c r="D136" s="12"/>
      <c r="E136" s="22"/>
      <c r="F136" s="22"/>
      <c r="G136" s="22"/>
      <c r="H136" s="22"/>
      <c r="I136" s="22"/>
      <c r="J136" s="22"/>
      <c r="M136" s="36">
        <v>167</v>
      </c>
    </row>
    <row r="137" spans="1:16" ht="10.199999999999999" customHeight="1" x14ac:dyDescent="0.3">
      <c r="A137" s="70">
        <v>17</v>
      </c>
      <c r="B137" s="3" t="s">
        <v>1</v>
      </c>
      <c r="C137" s="4" t="str">
        <f>C129</f>
        <v>支部</v>
      </c>
      <c r="D137" s="4" t="s">
        <v>3</v>
      </c>
      <c r="E137" s="5">
        <f>A138</f>
        <v>49</v>
      </c>
      <c r="F137" s="5">
        <f>A138+1</f>
        <v>50</v>
      </c>
      <c r="G137" s="5">
        <f>A138+2</f>
        <v>51</v>
      </c>
      <c r="H137" s="5" t="s">
        <v>4</v>
      </c>
      <c r="I137" s="5" t="s">
        <v>5</v>
      </c>
      <c r="J137" s="6" t="s">
        <v>6</v>
      </c>
      <c r="M137" s="36">
        <v>170</v>
      </c>
    </row>
    <row r="138" spans="1:16" ht="10.199999999999999" customHeight="1" x14ac:dyDescent="0.3">
      <c r="A138" s="207">
        <v>49</v>
      </c>
      <c r="B138" s="7" t="s">
        <v>177</v>
      </c>
      <c r="C138" s="159" t="s">
        <v>55</v>
      </c>
      <c r="D138" s="159" t="s">
        <v>38</v>
      </c>
      <c r="E138" s="192"/>
      <c r="F138" s="194" t="s">
        <v>419</v>
      </c>
      <c r="G138" s="194" t="s">
        <v>419</v>
      </c>
      <c r="H138" s="210">
        <f>COUNTIFS(E138:G139,"④")</f>
        <v>2</v>
      </c>
      <c r="I138" s="210"/>
      <c r="J138" s="212">
        <f>IF(H138=2,1,IF(H138=1,2,3))</f>
        <v>1</v>
      </c>
      <c r="M138" s="36">
        <v>171</v>
      </c>
      <c r="N138" s="37" t="str">
        <f>IF(J138=1,B138,IF(J140=1,B140,IF(J142=1,B142,"")))</f>
        <v>赤川 友里奈</v>
      </c>
      <c r="O138" s="37" t="str">
        <f>IF(J138=1,C138,IF(J140=1,C140,IF(J142=1,C142,"")))</f>
        <v>東京</v>
      </c>
      <c r="P138" s="37" t="str">
        <f>IF(J138=1,D138,IF(J140=1,D140,IF(J142=1,D142,"")))</f>
        <v>ヨネックス</v>
      </c>
    </row>
    <row r="139" spans="1:16" ht="10.199999999999999" customHeight="1" x14ac:dyDescent="0.3">
      <c r="A139" s="208"/>
      <c r="B139" s="8" t="s">
        <v>178</v>
      </c>
      <c r="C139" s="169"/>
      <c r="D139" s="169"/>
      <c r="E139" s="193"/>
      <c r="F139" s="195"/>
      <c r="G139" s="195"/>
      <c r="H139" s="211"/>
      <c r="I139" s="211"/>
      <c r="J139" s="213"/>
      <c r="M139" s="36">
        <v>172</v>
      </c>
      <c r="N139" s="37" t="str">
        <f>IF(J138=1,B139,IF(J140=1,B141,IF(J142=1,B143,"")))</f>
        <v>米澤　　要</v>
      </c>
      <c r="O139" s="37">
        <f>IF(J138=1,C139,IF(J140=1,C141,IF(J142=1,C143,"")))</f>
        <v>0</v>
      </c>
      <c r="P139" s="37">
        <f>IF(J138=1,D139,IF(J140=1,D141,IF(J142=1,D143,"")))</f>
        <v>0</v>
      </c>
    </row>
    <row r="140" spans="1:16" ht="10.199999999999999" customHeight="1" x14ac:dyDescent="0.3">
      <c r="A140" s="207">
        <v>50</v>
      </c>
      <c r="B140" s="7" t="s">
        <v>179</v>
      </c>
      <c r="C140" s="159" t="s">
        <v>43</v>
      </c>
      <c r="D140" s="159" t="s">
        <v>180</v>
      </c>
      <c r="E140" s="194">
        <v>0</v>
      </c>
      <c r="F140" s="192"/>
      <c r="G140" s="194">
        <v>0</v>
      </c>
      <c r="H140" s="210">
        <f t="shared" ref="H140" si="51">COUNTIFS(E140:G141,"④")</f>
        <v>0</v>
      </c>
      <c r="I140" s="210"/>
      <c r="J140" s="212">
        <f t="shared" ref="J140" si="52">IF(H140=2,1,IF(H140=1,2,3))</f>
        <v>3</v>
      </c>
      <c r="M140" s="36">
        <v>173</v>
      </c>
    </row>
    <row r="141" spans="1:16" ht="10.199999999999999" customHeight="1" x14ac:dyDescent="0.3">
      <c r="A141" s="208"/>
      <c r="B141" s="8" t="s">
        <v>181</v>
      </c>
      <c r="C141" s="169"/>
      <c r="D141" s="169"/>
      <c r="E141" s="195"/>
      <c r="F141" s="193"/>
      <c r="G141" s="195"/>
      <c r="H141" s="211"/>
      <c r="I141" s="211"/>
      <c r="J141" s="213"/>
      <c r="M141" s="36">
        <v>174</v>
      </c>
    </row>
    <row r="142" spans="1:16" ht="10.199999999999999" customHeight="1" x14ac:dyDescent="0.3">
      <c r="A142" s="158">
        <v>51</v>
      </c>
      <c r="B142" s="11" t="s">
        <v>182</v>
      </c>
      <c r="C142" s="12" t="s">
        <v>20</v>
      </c>
      <c r="D142" s="12" t="s">
        <v>183</v>
      </c>
      <c r="E142" s="194">
        <v>2</v>
      </c>
      <c r="F142" s="194" t="s">
        <v>419</v>
      </c>
      <c r="G142" s="192"/>
      <c r="H142" s="210">
        <f>COUNTIFS(E142:G143,"④")</f>
        <v>1</v>
      </c>
      <c r="I142" s="210"/>
      <c r="J142" s="212">
        <f t="shared" ref="J142" si="53">IF(H142=2,1,IF(H142=1,2,3))</f>
        <v>2</v>
      </c>
      <c r="M142" s="36">
        <v>175</v>
      </c>
    </row>
    <row r="143" spans="1:16" ht="10.199999999999999" customHeight="1" x14ac:dyDescent="0.3">
      <c r="A143" s="217"/>
      <c r="B143" s="13" t="s">
        <v>184</v>
      </c>
      <c r="C143" s="14" t="s">
        <v>185</v>
      </c>
      <c r="D143" s="14" t="s">
        <v>186</v>
      </c>
      <c r="E143" s="202"/>
      <c r="F143" s="202"/>
      <c r="G143" s="203"/>
      <c r="H143" s="214"/>
      <c r="I143" s="214"/>
      <c r="J143" s="215"/>
      <c r="M143" s="36">
        <v>176</v>
      </c>
    </row>
    <row r="144" spans="1:16" ht="3.6" customHeight="1" x14ac:dyDescent="0.3">
      <c r="B144" s="12"/>
      <c r="C144" s="12"/>
      <c r="D144" s="12"/>
      <c r="E144" s="22"/>
      <c r="F144" s="22"/>
      <c r="G144" s="22"/>
      <c r="H144" s="22"/>
      <c r="I144" s="22"/>
      <c r="J144" s="22"/>
      <c r="M144" s="36">
        <v>177</v>
      </c>
    </row>
    <row r="145" spans="1:16" ht="10.199999999999999" customHeight="1" x14ac:dyDescent="0.3">
      <c r="A145" s="67">
        <v>18</v>
      </c>
      <c r="B145" s="3" t="s">
        <v>1</v>
      </c>
      <c r="C145" s="4" t="str">
        <f>C137</f>
        <v>支部</v>
      </c>
      <c r="D145" s="29" t="s">
        <v>3</v>
      </c>
      <c r="E145" s="5">
        <f>A146</f>
        <v>52</v>
      </c>
      <c r="F145" s="5">
        <f>A146+1</f>
        <v>53</v>
      </c>
      <c r="G145" s="5">
        <f>A146+2</f>
        <v>54</v>
      </c>
      <c r="H145" s="5" t="s">
        <v>4</v>
      </c>
      <c r="I145" s="5" t="s">
        <v>5</v>
      </c>
      <c r="J145" s="6" t="s">
        <v>6</v>
      </c>
      <c r="M145" s="36">
        <v>180</v>
      </c>
    </row>
    <row r="146" spans="1:16" ht="10.199999999999999" customHeight="1" x14ac:dyDescent="0.3">
      <c r="A146" s="188">
        <v>52</v>
      </c>
      <c r="B146" s="7" t="s">
        <v>187</v>
      </c>
      <c r="C146" s="18" t="s">
        <v>20</v>
      </c>
      <c r="D146" s="9" t="s">
        <v>78</v>
      </c>
      <c r="E146" s="192"/>
      <c r="F146" s="194" t="s">
        <v>419</v>
      </c>
      <c r="G146" s="194" t="s">
        <v>419</v>
      </c>
      <c r="H146" s="210">
        <f>COUNTIFS(E146:G147,"④")</f>
        <v>2</v>
      </c>
      <c r="I146" s="210"/>
      <c r="J146" s="212">
        <f>IF(H146=2,1,IF(H146=1,2,3))</f>
        <v>1</v>
      </c>
      <c r="M146" s="36">
        <v>181</v>
      </c>
      <c r="N146" s="37" t="str">
        <f>IF(J146=1,B146,IF(J148=1,B148,IF(J150=1,B150,"")))</f>
        <v>初鹿　暁哉</v>
      </c>
      <c r="O146" s="37" t="str">
        <f>IF(J146=1,C146,IF(J148=1,C148,IF(J150=1,C150,"")))</f>
        <v>日本学連</v>
      </c>
      <c r="P146" s="37" t="str">
        <f>IF(J146=1,D146,IF(J148=1,D148,IF(J150=1,D150,"")))</f>
        <v>法政大学</v>
      </c>
    </row>
    <row r="147" spans="1:16" ht="10.199999999999999" customHeight="1" x14ac:dyDescent="0.3">
      <c r="A147" s="189"/>
      <c r="B147" s="8" t="s">
        <v>188</v>
      </c>
      <c r="C147" s="19" t="s">
        <v>52</v>
      </c>
      <c r="D147" s="10" t="s">
        <v>53</v>
      </c>
      <c r="E147" s="193"/>
      <c r="F147" s="195"/>
      <c r="G147" s="195"/>
      <c r="H147" s="211"/>
      <c r="I147" s="211"/>
      <c r="J147" s="213"/>
      <c r="M147" s="36">
        <v>182</v>
      </c>
      <c r="N147" s="37" t="str">
        <f>IF(J146=1,B147,IF(J148=1,B149,IF(J150=1,B151,"")))</f>
        <v>佐藤 日香莉</v>
      </c>
      <c r="O147" s="37" t="str">
        <f>IF(J146=1,C147,IF(J148=1,C149,IF(J150=1,C151,"")))</f>
        <v>兵庫</v>
      </c>
      <c r="P147" s="37" t="str">
        <f>IF(J146=1,D147,IF(J148=1,D149,IF(J150=1,D151,"")))</f>
        <v>東芝姫路</v>
      </c>
    </row>
    <row r="148" spans="1:16" ht="10.199999999999999" customHeight="1" x14ac:dyDescent="0.3">
      <c r="A148" s="188">
        <v>53</v>
      </c>
      <c r="B148" s="7" t="s">
        <v>189</v>
      </c>
      <c r="C148" s="159" t="s">
        <v>105</v>
      </c>
      <c r="D148" s="9" t="s">
        <v>190</v>
      </c>
      <c r="E148" s="194">
        <v>0</v>
      </c>
      <c r="F148" s="192"/>
      <c r="G148" s="194">
        <v>3</v>
      </c>
      <c r="H148" s="210">
        <f t="shared" ref="H148" si="54">COUNTIFS(E148:G149,"④")</f>
        <v>0</v>
      </c>
      <c r="I148" s="210"/>
      <c r="J148" s="212">
        <f t="shared" ref="J148" si="55">IF(H148=2,1,IF(H148=1,2,3))</f>
        <v>3</v>
      </c>
      <c r="M148" s="36">
        <v>183</v>
      </c>
    </row>
    <row r="149" spans="1:16" ht="10.199999999999999" customHeight="1" x14ac:dyDescent="0.3">
      <c r="A149" s="189"/>
      <c r="B149" s="8" t="s">
        <v>191</v>
      </c>
      <c r="C149" s="169"/>
      <c r="D149" s="10" t="s">
        <v>192</v>
      </c>
      <c r="E149" s="195"/>
      <c r="F149" s="193"/>
      <c r="G149" s="195"/>
      <c r="H149" s="211"/>
      <c r="I149" s="211"/>
      <c r="J149" s="213"/>
      <c r="M149" s="36">
        <v>184</v>
      </c>
    </row>
    <row r="150" spans="1:16" ht="10.199999999999999" customHeight="1" x14ac:dyDescent="0.3">
      <c r="A150" s="200">
        <v>54</v>
      </c>
      <c r="B150" s="11" t="s">
        <v>193</v>
      </c>
      <c r="C150" s="206" t="s">
        <v>194</v>
      </c>
      <c r="D150" s="216" t="s">
        <v>195</v>
      </c>
      <c r="E150" s="194">
        <v>1</v>
      </c>
      <c r="F150" s="194" t="s">
        <v>419</v>
      </c>
      <c r="G150" s="192"/>
      <c r="H150" s="210">
        <f>COUNTIFS(E150:G151,"④")</f>
        <v>1</v>
      </c>
      <c r="I150" s="210"/>
      <c r="J150" s="212">
        <f t="shared" ref="J150" si="56">IF(H150=2,1,IF(H150=1,2,3))</f>
        <v>2</v>
      </c>
      <c r="M150" s="36">
        <v>185</v>
      </c>
    </row>
    <row r="151" spans="1:16" ht="10.199999999999999" customHeight="1" x14ac:dyDescent="0.3">
      <c r="A151" s="201"/>
      <c r="B151" s="13" t="s">
        <v>196</v>
      </c>
      <c r="C151" s="160"/>
      <c r="D151" s="180"/>
      <c r="E151" s="202"/>
      <c r="F151" s="202"/>
      <c r="G151" s="203"/>
      <c r="H151" s="214"/>
      <c r="I151" s="214"/>
      <c r="J151" s="215"/>
      <c r="M151" s="36">
        <v>186</v>
      </c>
    </row>
    <row r="152" spans="1:16" ht="3.6" customHeight="1" x14ac:dyDescent="0.3">
      <c r="B152" s="12"/>
      <c r="C152" s="12"/>
      <c r="D152" s="12"/>
      <c r="E152" s="22"/>
      <c r="F152" s="22"/>
      <c r="G152" s="22"/>
      <c r="H152" s="22"/>
      <c r="I152" s="22"/>
      <c r="J152" s="22"/>
      <c r="M152" s="36">
        <v>187</v>
      </c>
    </row>
    <row r="153" spans="1:16" ht="10.199999999999999" customHeight="1" x14ac:dyDescent="0.3">
      <c r="A153" s="67">
        <v>19</v>
      </c>
      <c r="B153" s="3" t="s">
        <v>1</v>
      </c>
      <c r="C153" s="4" t="str">
        <f>C145</f>
        <v>支部</v>
      </c>
      <c r="D153" s="29" t="s">
        <v>3</v>
      </c>
      <c r="E153" s="5">
        <f>A154</f>
        <v>55</v>
      </c>
      <c r="F153" s="5">
        <f>A154+1</f>
        <v>56</v>
      </c>
      <c r="G153" s="5">
        <f>A154+2</f>
        <v>57</v>
      </c>
      <c r="H153" s="5" t="s">
        <v>4</v>
      </c>
      <c r="I153" s="5" t="s">
        <v>5</v>
      </c>
      <c r="J153" s="6" t="s">
        <v>6</v>
      </c>
      <c r="M153" s="36">
        <v>190</v>
      </c>
    </row>
    <row r="154" spans="1:16" ht="10.199999999999999" customHeight="1" x14ac:dyDescent="0.3">
      <c r="A154" s="188">
        <v>55</v>
      </c>
      <c r="B154" s="7" t="s">
        <v>197</v>
      </c>
      <c r="C154" s="18" t="s">
        <v>17</v>
      </c>
      <c r="D154" s="9" t="s">
        <v>69</v>
      </c>
      <c r="E154" s="192"/>
      <c r="F154" s="194" t="s">
        <v>419</v>
      </c>
      <c r="G154" s="194" t="s">
        <v>419</v>
      </c>
      <c r="H154" s="210">
        <f>COUNTIFS(E154:G155,"④")</f>
        <v>2</v>
      </c>
      <c r="I154" s="210"/>
      <c r="J154" s="212">
        <f>IF(H154=2,1,IF(H154=1,2,3))</f>
        <v>1</v>
      </c>
      <c r="M154" s="36">
        <v>191</v>
      </c>
      <c r="N154" s="37" t="str">
        <f>IF(J154=1,B154,IF(J156=1,B156,IF(J158=1,B158,"")))</f>
        <v>丸中　大明</v>
      </c>
      <c r="O154" s="37" t="str">
        <f>IF(J154=1,C154,IF(J156=1,C156,IF(J158=1,C158,"")))</f>
        <v>広島</v>
      </c>
      <c r="P154" s="37" t="str">
        <f>IF(J154=1,D154,IF(J156=1,D156,IF(J158=1,D158,"")))</f>
        <v>NTT西日本</v>
      </c>
    </row>
    <row r="155" spans="1:16" ht="10.199999999999999" customHeight="1" x14ac:dyDescent="0.3">
      <c r="A155" s="189"/>
      <c r="B155" s="8" t="s">
        <v>198</v>
      </c>
      <c r="C155" s="19" t="s">
        <v>20</v>
      </c>
      <c r="D155" s="10" t="s">
        <v>62</v>
      </c>
      <c r="E155" s="193"/>
      <c r="F155" s="195"/>
      <c r="G155" s="195"/>
      <c r="H155" s="211"/>
      <c r="I155" s="211"/>
      <c r="J155" s="213"/>
      <c r="M155" s="36">
        <v>192</v>
      </c>
      <c r="N155" s="37" t="str">
        <f>IF(J154=1,B155,IF(J156=1,B157,IF(J158=1,B159,"")))</f>
        <v>本間 友里那</v>
      </c>
      <c r="O155" s="37" t="str">
        <f>IF(J154=1,C155,IF(J156=1,C157,IF(J158=1,C159,"")))</f>
        <v>日本学連</v>
      </c>
      <c r="P155" s="37" t="str">
        <f>IF(J154=1,D155,IF(J156=1,D157,IF(J158=1,D159,"")))</f>
        <v>神戸松蔭女子学院大学</v>
      </c>
    </row>
    <row r="156" spans="1:16" ht="10.199999999999999" customHeight="1" x14ac:dyDescent="0.3">
      <c r="A156" s="188">
        <v>56</v>
      </c>
      <c r="B156" s="7" t="s">
        <v>199</v>
      </c>
      <c r="C156" s="159" t="s">
        <v>12</v>
      </c>
      <c r="D156" s="179" t="s">
        <v>200</v>
      </c>
      <c r="E156" s="194">
        <v>1</v>
      </c>
      <c r="F156" s="192"/>
      <c r="G156" s="194">
        <v>0</v>
      </c>
      <c r="H156" s="210">
        <f t="shared" ref="H156" si="57">COUNTIFS(E156:G157,"④")</f>
        <v>0</v>
      </c>
      <c r="I156" s="210"/>
      <c r="J156" s="212">
        <f t="shared" ref="J156" si="58">IF(H156=2,1,IF(H156=1,2,3))</f>
        <v>3</v>
      </c>
      <c r="M156" s="36">
        <v>193</v>
      </c>
    </row>
    <row r="157" spans="1:16" ht="10.199999999999999" customHeight="1" x14ac:dyDescent="0.3">
      <c r="A157" s="189"/>
      <c r="B157" s="8" t="s">
        <v>201</v>
      </c>
      <c r="C157" s="169"/>
      <c r="D157" s="181"/>
      <c r="E157" s="195"/>
      <c r="F157" s="193"/>
      <c r="G157" s="195"/>
      <c r="H157" s="211"/>
      <c r="I157" s="211"/>
      <c r="J157" s="213"/>
      <c r="M157" s="36">
        <v>194</v>
      </c>
    </row>
    <row r="158" spans="1:16" ht="10.199999999999999" customHeight="1" x14ac:dyDescent="0.3">
      <c r="A158" s="200">
        <v>57</v>
      </c>
      <c r="B158" s="11" t="s">
        <v>202</v>
      </c>
      <c r="C158" s="206" t="s">
        <v>8</v>
      </c>
      <c r="D158" s="216" t="s">
        <v>9</v>
      </c>
      <c r="E158" s="194">
        <v>3</v>
      </c>
      <c r="F158" s="194" t="s">
        <v>419</v>
      </c>
      <c r="G158" s="192"/>
      <c r="H158" s="210">
        <f>COUNTIFS(E158:G159,"④")</f>
        <v>1</v>
      </c>
      <c r="I158" s="210"/>
      <c r="J158" s="212">
        <f t="shared" ref="J158" si="59">IF(H158=2,1,IF(H158=1,2,3))</f>
        <v>2</v>
      </c>
      <c r="M158" s="36">
        <v>195</v>
      </c>
    </row>
    <row r="159" spans="1:16" ht="10.199999999999999" customHeight="1" x14ac:dyDescent="0.3">
      <c r="A159" s="201"/>
      <c r="B159" s="13" t="s">
        <v>203</v>
      </c>
      <c r="C159" s="160"/>
      <c r="D159" s="180"/>
      <c r="E159" s="202"/>
      <c r="F159" s="202"/>
      <c r="G159" s="203"/>
      <c r="H159" s="214"/>
      <c r="I159" s="214"/>
      <c r="J159" s="215"/>
      <c r="M159" s="36">
        <v>196</v>
      </c>
    </row>
    <row r="160" spans="1:16" ht="20.399999999999999" customHeight="1" x14ac:dyDescent="0.3">
      <c r="A160" s="184" t="s">
        <v>204</v>
      </c>
      <c r="B160" s="184"/>
      <c r="C160" s="184"/>
      <c r="D160" s="184"/>
      <c r="E160" s="184"/>
      <c r="F160" s="184"/>
      <c r="G160" s="184"/>
      <c r="H160" s="184"/>
      <c r="I160" s="184"/>
      <c r="J160" s="184"/>
      <c r="M160" s="36">
        <v>197</v>
      </c>
    </row>
    <row r="161" spans="1:16" ht="10.199999999999999" customHeight="1" x14ac:dyDescent="0.3">
      <c r="A161" s="67">
        <v>20</v>
      </c>
      <c r="B161" s="3" t="s">
        <v>1</v>
      </c>
      <c r="C161" s="4" t="s">
        <v>2</v>
      </c>
      <c r="D161" s="29" t="s">
        <v>3</v>
      </c>
      <c r="E161" s="26">
        <v>58</v>
      </c>
      <c r="F161" s="5">
        <v>59</v>
      </c>
      <c r="G161" s="5">
        <v>60</v>
      </c>
      <c r="H161" s="5" t="s">
        <v>205</v>
      </c>
      <c r="I161" s="5" t="s">
        <v>206</v>
      </c>
      <c r="J161" s="6" t="s">
        <v>207</v>
      </c>
      <c r="M161" s="36">
        <v>200</v>
      </c>
    </row>
    <row r="162" spans="1:16" ht="10.199999999999999" customHeight="1" x14ac:dyDescent="0.3">
      <c r="A162" s="188">
        <v>58</v>
      </c>
      <c r="B162" s="7" t="s">
        <v>208</v>
      </c>
      <c r="C162" s="18" t="s">
        <v>17</v>
      </c>
      <c r="D162" s="9" t="s">
        <v>69</v>
      </c>
      <c r="E162" s="218"/>
      <c r="F162" s="219" t="s">
        <v>419</v>
      </c>
      <c r="G162" s="219" t="s">
        <v>419</v>
      </c>
      <c r="H162" s="220">
        <f>COUNTIFS(E162:G163,"④")</f>
        <v>2</v>
      </c>
      <c r="I162" s="220"/>
      <c r="J162" s="221">
        <f>IF(H162=2,1,IF(H162=1,2,3))</f>
        <v>1</v>
      </c>
      <c r="M162" s="36">
        <v>201</v>
      </c>
      <c r="N162" s="37" t="str">
        <f>IF(J162=1,B162,IF(J164=1,B164,IF(J166=1,B166,"")))</f>
        <v>上松　俊貴</v>
      </c>
      <c r="O162" s="37" t="str">
        <f>IF(J162=1,C162,IF(J164=1,C164,IF(J166=1,C166,"")))</f>
        <v>広島</v>
      </c>
      <c r="P162" s="37" t="str">
        <f>IF(J162=1,D162,IF(J164=1,D164,IF(J166=1,D166,"")))</f>
        <v>NTT西日本</v>
      </c>
    </row>
    <row r="163" spans="1:16" ht="10.199999999999999" customHeight="1" x14ac:dyDescent="0.3">
      <c r="A163" s="189"/>
      <c r="B163" s="8" t="s">
        <v>209</v>
      </c>
      <c r="C163" s="19" t="s">
        <v>20</v>
      </c>
      <c r="D163" s="10" t="s">
        <v>32</v>
      </c>
      <c r="E163" s="218"/>
      <c r="F163" s="219"/>
      <c r="G163" s="219"/>
      <c r="H163" s="220"/>
      <c r="I163" s="220"/>
      <c r="J163" s="221"/>
      <c r="M163" s="36">
        <v>202</v>
      </c>
      <c r="N163" s="37" t="str">
        <f>IF(J162=1,B163,IF(J164=1,B165,IF(J166=1,B167,"")))</f>
        <v>前田　梨緒</v>
      </c>
      <c r="O163" s="37" t="str">
        <f>IF(J162=1,C163,IF(J164=1,C165,IF(J166=1,C167,"")))</f>
        <v>日本学連</v>
      </c>
      <c r="P163" s="37" t="str">
        <f>IF(J162=1,D163,IF(J164=1,D165,IF(J166=1,D167,"")))</f>
        <v>明治大学</v>
      </c>
    </row>
    <row r="164" spans="1:16" ht="10.199999999999999" customHeight="1" x14ac:dyDescent="0.3">
      <c r="A164" s="188">
        <v>59</v>
      </c>
      <c r="B164" s="7" t="s">
        <v>210</v>
      </c>
      <c r="C164" s="18" t="s">
        <v>105</v>
      </c>
      <c r="D164" s="9" t="s">
        <v>211</v>
      </c>
      <c r="E164" s="219">
        <v>0</v>
      </c>
      <c r="F164" s="218"/>
      <c r="G164" s="219" t="s">
        <v>419</v>
      </c>
      <c r="H164" s="220">
        <f t="shared" ref="H164" si="60">COUNTIFS(E164:G165,"④")</f>
        <v>1</v>
      </c>
      <c r="I164" s="220"/>
      <c r="J164" s="221">
        <f t="shared" ref="J164" si="61">IF(H164=2,1,IF(H164=1,2,3))</f>
        <v>2</v>
      </c>
      <c r="M164" s="36">
        <v>203</v>
      </c>
    </row>
    <row r="165" spans="1:16" ht="10.199999999999999" customHeight="1" x14ac:dyDescent="0.3">
      <c r="A165" s="189"/>
      <c r="B165" s="8" t="s">
        <v>212</v>
      </c>
      <c r="C165" s="19" t="s">
        <v>73</v>
      </c>
      <c r="D165" s="10" t="s">
        <v>213</v>
      </c>
      <c r="E165" s="219"/>
      <c r="F165" s="218"/>
      <c r="G165" s="219"/>
      <c r="H165" s="220"/>
      <c r="I165" s="220"/>
      <c r="J165" s="221"/>
      <c r="M165" s="36">
        <v>204</v>
      </c>
    </row>
    <row r="166" spans="1:16" ht="10.199999999999999" customHeight="1" x14ac:dyDescent="0.3">
      <c r="A166" s="200">
        <v>60</v>
      </c>
      <c r="B166" s="11" t="s">
        <v>214</v>
      </c>
      <c r="C166" s="12" t="s">
        <v>37</v>
      </c>
      <c r="D166" s="33" t="s">
        <v>215</v>
      </c>
      <c r="E166" s="219">
        <v>0</v>
      </c>
      <c r="F166" s="219">
        <v>2</v>
      </c>
      <c r="G166" s="218"/>
      <c r="H166" s="220">
        <f>COUNTIFS(E166:G167,"④")</f>
        <v>0</v>
      </c>
      <c r="I166" s="220"/>
      <c r="J166" s="221">
        <f t="shared" ref="J166" si="62">IF(H166=2,1,IF(H166=1,2,3))</f>
        <v>3</v>
      </c>
      <c r="M166" s="36">
        <v>205</v>
      </c>
    </row>
    <row r="167" spans="1:16" ht="10.199999999999999" customHeight="1" x14ac:dyDescent="0.3">
      <c r="A167" s="201"/>
      <c r="B167" s="13" t="s">
        <v>216</v>
      </c>
      <c r="C167" s="14" t="s">
        <v>217</v>
      </c>
      <c r="D167" s="34" t="s">
        <v>218</v>
      </c>
      <c r="E167" s="222"/>
      <c r="F167" s="222"/>
      <c r="G167" s="223"/>
      <c r="H167" s="224"/>
      <c r="I167" s="224"/>
      <c r="J167" s="225"/>
      <c r="M167" s="36">
        <v>206</v>
      </c>
    </row>
    <row r="168" spans="1:16" ht="3.6" customHeight="1" x14ac:dyDescent="0.3">
      <c r="B168" s="12"/>
      <c r="C168" s="12"/>
      <c r="D168" s="12"/>
      <c r="M168" s="36">
        <v>207</v>
      </c>
    </row>
    <row r="169" spans="1:16" ht="10.199999999999999" customHeight="1" x14ac:dyDescent="0.3">
      <c r="A169" s="67">
        <v>21</v>
      </c>
      <c r="B169" s="3" t="s">
        <v>1</v>
      </c>
      <c r="C169" s="4" t="s">
        <v>2</v>
      </c>
      <c r="D169" s="29" t="s">
        <v>3</v>
      </c>
      <c r="E169" s="26">
        <v>61</v>
      </c>
      <c r="F169" s="5">
        <v>62</v>
      </c>
      <c r="G169" s="5">
        <v>63</v>
      </c>
      <c r="H169" s="5" t="s">
        <v>205</v>
      </c>
      <c r="I169" s="5" t="s">
        <v>206</v>
      </c>
      <c r="J169" s="6" t="s">
        <v>207</v>
      </c>
      <c r="M169" s="36">
        <v>210</v>
      </c>
    </row>
    <row r="170" spans="1:16" ht="10.199999999999999" customHeight="1" x14ac:dyDescent="0.3">
      <c r="A170" s="188">
        <v>61</v>
      </c>
      <c r="B170" s="7" t="s">
        <v>219</v>
      </c>
      <c r="C170" s="159" t="s">
        <v>29</v>
      </c>
      <c r="D170" s="9" t="s">
        <v>62</v>
      </c>
      <c r="E170" s="218"/>
      <c r="F170" s="219" t="s">
        <v>419</v>
      </c>
      <c r="G170" s="219">
        <v>0</v>
      </c>
      <c r="H170" s="220">
        <f>COUNTIFS(E170:G171,"④")</f>
        <v>1</v>
      </c>
      <c r="I170" s="220"/>
      <c r="J170" s="221">
        <f>IF(H170=2,1,IF(H170=1,2,3))</f>
        <v>2</v>
      </c>
      <c r="M170" s="36">
        <v>211</v>
      </c>
      <c r="N170" s="37" t="str">
        <f>IF(J170=1,B170,IF(J172=1,B172,IF(J174=1,B174,"")))</f>
        <v>高村　悌紳</v>
      </c>
      <c r="O170" s="37" t="str">
        <f>IF(J170=1,C170,IF(J172=1,C172,IF(J174=1,C174,"")))</f>
        <v>京都</v>
      </c>
      <c r="P170" s="37" t="str">
        <f>IF(J170=1,D170,IF(J172=1,D172,IF(J174=1,D174,"")))</f>
        <v>ワタキューセイモア</v>
      </c>
    </row>
    <row r="171" spans="1:16" ht="10.199999999999999" customHeight="1" x14ac:dyDescent="0.3">
      <c r="A171" s="189"/>
      <c r="B171" s="8" t="s">
        <v>220</v>
      </c>
      <c r="C171" s="169"/>
      <c r="D171" s="10" t="s">
        <v>50</v>
      </c>
      <c r="E171" s="218"/>
      <c r="F171" s="219"/>
      <c r="G171" s="219"/>
      <c r="H171" s="220"/>
      <c r="I171" s="220"/>
      <c r="J171" s="221"/>
      <c r="M171" s="36">
        <v>212</v>
      </c>
      <c r="N171" s="37" t="str">
        <f>IF(J170=1,B171,IF(J172=1,B173,IF(J174=1,B175,"")))</f>
        <v>岡田　真凜</v>
      </c>
      <c r="O171" s="37">
        <f>IF(J170=1,C171,IF(J172=1,C173,IF(J174=1,C175,"")))</f>
        <v>0</v>
      </c>
      <c r="P171" s="37">
        <f>IF(J170=1,D171,IF(J172=1,D173,IF(J174=1,D175,"")))</f>
        <v>0</v>
      </c>
    </row>
    <row r="172" spans="1:16" ht="10.199999999999999" customHeight="1" x14ac:dyDescent="0.3">
      <c r="A172" s="188">
        <v>62</v>
      </c>
      <c r="B172" s="7" t="s">
        <v>221</v>
      </c>
      <c r="C172" s="159" t="s">
        <v>17</v>
      </c>
      <c r="D172" s="179" t="s">
        <v>18</v>
      </c>
      <c r="E172" s="219">
        <v>0</v>
      </c>
      <c r="F172" s="218"/>
      <c r="G172" s="219">
        <v>0</v>
      </c>
      <c r="H172" s="220">
        <f t="shared" ref="H172" si="63">COUNTIFS(E172:G173,"④")</f>
        <v>0</v>
      </c>
      <c r="I172" s="220"/>
      <c r="J172" s="221">
        <f t="shared" ref="J172" si="64">IF(H172=2,1,IF(H172=1,2,3))</f>
        <v>3</v>
      </c>
      <c r="M172" s="36">
        <v>213</v>
      </c>
    </row>
    <row r="173" spans="1:16" ht="10.199999999999999" customHeight="1" x14ac:dyDescent="0.3">
      <c r="A173" s="189"/>
      <c r="B173" s="8" t="s">
        <v>222</v>
      </c>
      <c r="C173" s="169"/>
      <c r="D173" s="181"/>
      <c r="E173" s="219"/>
      <c r="F173" s="218"/>
      <c r="G173" s="219"/>
      <c r="H173" s="220"/>
      <c r="I173" s="220"/>
      <c r="J173" s="221"/>
      <c r="M173" s="36">
        <v>214</v>
      </c>
    </row>
    <row r="174" spans="1:16" ht="10.199999999999999" customHeight="1" x14ac:dyDescent="0.3">
      <c r="A174" s="200">
        <v>63</v>
      </c>
      <c r="B174" s="11" t="s">
        <v>223</v>
      </c>
      <c r="C174" s="206" t="s">
        <v>8</v>
      </c>
      <c r="D174" s="216" t="s">
        <v>9</v>
      </c>
      <c r="E174" s="219" t="s">
        <v>419</v>
      </c>
      <c r="F174" s="219" t="s">
        <v>419</v>
      </c>
      <c r="G174" s="218"/>
      <c r="H174" s="220">
        <f>COUNTIFS(E174:G175,"④")</f>
        <v>2</v>
      </c>
      <c r="I174" s="220"/>
      <c r="J174" s="221">
        <f t="shared" ref="J174" si="65">IF(H174=2,1,IF(H174=1,2,3))</f>
        <v>1</v>
      </c>
      <c r="M174" s="36">
        <v>215</v>
      </c>
    </row>
    <row r="175" spans="1:16" ht="10.199999999999999" customHeight="1" x14ac:dyDescent="0.3">
      <c r="A175" s="201"/>
      <c r="B175" s="13" t="s">
        <v>224</v>
      </c>
      <c r="C175" s="160"/>
      <c r="D175" s="180"/>
      <c r="E175" s="222"/>
      <c r="F175" s="222"/>
      <c r="G175" s="223"/>
      <c r="H175" s="224"/>
      <c r="I175" s="224"/>
      <c r="J175" s="225"/>
      <c r="M175" s="36">
        <v>216</v>
      </c>
    </row>
    <row r="176" spans="1:16" ht="3.6" customHeight="1" x14ac:dyDescent="0.3">
      <c r="B176" s="12"/>
      <c r="C176" s="12"/>
      <c r="D176" s="12"/>
      <c r="M176" s="36">
        <v>217</v>
      </c>
    </row>
    <row r="177" spans="1:16" ht="10.199999999999999" customHeight="1" x14ac:dyDescent="0.3">
      <c r="A177" s="67">
        <v>22</v>
      </c>
      <c r="B177" s="3" t="s">
        <v>1</v>
      </c>
      <c r="C177" s="4" t="s">
        <v>2</v>
      </c>
      <c r="D177" s="29" t="s">
        <v>3</v>
      </c>
      <c r="E177" s="26">
        <v>64</v>
      </c>
      <c r="F177" s="5">
        <v>65</v>
      </c>
      <c r="G177" s="5">
        <v>66</v>
      </c>
      <c r="H177" s="5" t="s">
        <v>205</v>
      </c>
      <c r="I177" s="5" t="s">
        <v>206</v>
      </c>
      <c r="J177" s="6" t="s">
        <v>207</v>
      </c>
      <c r="M177" s="36">
        <v>220</v>
      </c>
    </row>
    <row r="178" spans="1:16" ht="10.199999999999999" customHeight="1" x14ac:dyDescent="0.3">
      <c r="A178" s="188">
        <v>64</v>
      </c>
      <c r="B178" s="7" t="s">
        <v>225</v>
      </c>
      <c r="C178" s="159" t="s">
        <v>12</v>
      </c>
      <c r="D178" s="9" t="s">
        <v>154</v>
      </c>
      <c r="E178" s="218"/>
      <c r="F178" s="219">
        <v>0</v>
      </c>
      <c r="G178" s="219">
        <v>2</v>
      </c>
      <c r="H178" s="220">
        <f>COUNTIFS(E178:G179,"④")</f>
        <v>0</v>
      </c>
      <c r="I178" s="220"/>
      <c r="J178" s="221">
        <f>IF(H178=2,1,IF(H178=1,2,3))</f>
        <v>3</v>
      </c>
      <c r="M178" s="36">
        <v>221</v>
      </c>
      <c r="N178" s="37" t="str">
        <f>IF(J178=1,B178,IF(J180=1,B180,IF(J182=1,B182,"")))</f>
        <v>片野　理音</v>
      </c>
      <c r="O178" s="37" t="str">
        <f>IF(J178=1,C178,IF(J180=1,C180,IF(J182=1,C182,"")))</f>
        <v>東京</v>
      </c>
      <c r="P178" s="37" t="str">
        <f>IF(J178=1,D178,IF(J180=1,D180,IF(J182=1,D182,"")))</f>
        <v>ヨネックス</v>
      </c>
    </row>
    <row r="179" spans="1:16" ht="10.199999999999999" customHeight="1" x14ac:dyDescent="0.3">
      <c r="A179" s="189"/>
      <c r="B179" s="8" t="s">
        <v>226</v>
      </c>
      <c r="C179" s="169"/>
      <c r="D179" s="10" t="s">
        <v>141</v>
      </c>
      <c r="E179" s="218"/>
      <c r="F179" s="219"/>
      <c r="G179" s="219"/>
      <c r="H179" s="220"/>
      <c r="I179" s="220"/>
      <c r="J179" s="221"/>
      <c r="M179" s="36">
        <v>222</v>
      </c>
      <c r="N179" s="37" t="str">
        <f>IF(J178=1,B179,IF(J180=1,B181,IF(J182=1,B183,"")))</f>
        <v>荒木　　駿</v>
      </c>
      <c r="O179" s="37">
        <f>IF(J178=1,C179,IF(J180=1,C181,IF(J182=1,C183,"")))</f>
        <v>0</v>
      </c>
      <c r="P179" s="37">
        <f>IF(J178=1,D179,IF(J180=1,D181,IF(J182=1,D183,"")))</f>
        <v>0</v>
      </c>
    </row>
    <row r="180" spans="1:16" ht="10.199999999999999" customHeight="1" x14ac:dyDescent="0.3">
      <c r="A180" s="188">
        <v>65</v>
      </c>
      <c r="B180" s="7" t="s">
        <v>227</v>
      </c>
      <c r="C180" s="159" t="s">
        <v>55</v>
      </c>
      <c r="D180" s="179" t="s">
        <v>38</v>
      </c>
      <c r="E180" s="219" t="s">
        <v>419</v>
      </c>
      <c r="F180" s="218"/>
      <c r="G180" s="219" t="s">
        <v>419</v>
      </c>
      <c r="H180" s="220">
        <f t="shared" ref="H180" si="66">COUNTIFS(E180:G181,"④")</f>
        <v>2</v>
      </c>
      <c r="I180" s="220"/>
      <c r="J180" s="221">
        <f t="shared" ref="J180" si="67">IF(H180=2,1,IF(H180=1,2,3))</f>
        <v>1</v>
      </c>
      <c r="M180" s="36">
        <v>223</v>
      </c>
    </row>
    <row r="181" spans="1:16" ht="10.199999999999999" customHeight="1" x14ac:dyDescent="0.3">
      <c r="A181" s="189"/>
      <c r="B181" s="8" t="s">
        <v>228</v>
      </c>
      <c r="C181" s="169"/>
      <c r="D181" s="181"/>
      <c r="E181" s="219"/>
      <c r="F181" s="218"/>
      <c r="G181" s="219"/>
      <c r="H181" s="220"/>
      <c r="I181" s="220"/>
      <c r="J181" s="221"/>
      <c r="M181" s="36">
        <v>224</v>
      </c>
    </row>
    <row r="182" spans="1:16" ht="10.199999999999999" customHeight="1" x14ac:dyDescent="0.3">
      <c r="A182" s="200">
        <v>66</v>
      </c>
      <c r="B182" s="11" t="s">
        <v>229</v>
      </c>
      <c r="C182" s="206" t="s">
        <v>52</v>
      </c>
      <c r="D182" s="33" t="s">
        <v>53</v>
      </c>
      <c r="E182" s="219" t="s">
        <v>419</v>
      </c>
      <c r="F182" s="219">
        <v>3</v>
      </c>
      <c r="G182" s="218"/>
      <c r="H182" s="220">
        <f>COUNTIFS(E182:G183,"④")</f>
        <v>1</v>
      </c>
      <c r="I182" s="220"/>
      <c r="J182" s="221">
        <f t="shared" ref="J182" si="68">IF(H182=2,1,IF(H182=1,2,3))</f>
        <v>2</v>
      </c>
      <c r="M182" s="36">
        <v>225</v>
      </c>
    </row>
    <row r="183" spans="1:16" ht="10.199999999999999" customHeight="1" x14ac:dyDescent="0.3">
      <c r="A183" s="201"/>
      <c r="B183" s="13" t="s">
        <v>230</v>
      </c>
      <c r="C183" s="160"/>
      <c r="D183" s="34" t="s">
        <v>231</v>
      </c>
      <c r="E183" s="222"/>
      <c r="F183" s="222"/>
      <c r="G183" s="223"/>
      <c r="H183" s="224"/>
      <c r="I183" s="224"/>
      <c r="J183" s="225"/>
      <c r="M183" s="36">
        <v>226</v>
      </c>
    </row>
    <row r="184" spans="1:16" ht="3.6" customHeight="1" x14ac:dyDescent="0.3">
      <c r="B184" s="12"/>
      <c r="C184" s="12"/>
      <c r="D184" s="12"/>
      <c r="M184" s="36">
        <v>227</v>
      </c>
    </row>
    <row r="185" spans="1:16" ht="10.199999999999999" customHeight="1" x14ac:dyDescent="0.3">
      <c r="A185" s="67">
        <v>23</v>
      </c>
      <c r="B185" s="3" t="s">
        <v>1</v>
      </c>
      <c r="C185" s="4" t="s">
        <v>2</v>
      </c>
      <c r="D185" s="29" t="s">
        <v>3</v>
      </c>
      <c r="E185" s="26">
        <v>67</v>
      </c>
      <c r="F185" s="5">
        <v>68</v>
      </c>
      <c r="G185" s="5">
        <v>69</v>
      </c>
      <c r="H185" s="5" t="s">
        <v>205</v>
      </c>
      <c r="I185" s="5" t="s">
        <v>206</v>
      </c>
      <c r="J185" s="6" t="s">
        <v>207</v>
      </c>
      <c r="M185" s="36">
        <v>230</v>
      </c>
    </row>
    <row r="186" spans="1:16" ht="10.199999999999999" customHeight="1" x14ac:dyDescent="0.3">
      <c r="A186" s="188">
        <v>67</v>
      </c>
      <c r="B186" s="7" t="s">
        <v>232</v>
      </c>
      <c r="C186" s="159" t="s">
        <v>8</v>
      </c>
      <c r="D186" s="179" t="s">
        <v>9</v>
      </c>
      <c r="E186" s="218"/>
      <c r="F186" s="219" t="s">
        <v>419</v>
      </c>
      <c r="G186" s="219" t="s">
        <v>419</v>
      </c>
      <c r="H186" s="220">
        <f>COUNTIFS(E186:G187,"④")</f>
        <v>2</v>
      </c>
      <c r="I186" s="220"/>
      <c r="J186" s="221">
        <f>IF(H186=2,1,IF(H186=1,2,3))</f>
        <v>1</v>
      </c>
      <c r="M186" s="36">
        <v>231</v>
      </c>
      <c r="N186" s="37" t="str">
        <f>IF(J186=1,B186,IF(J188=1,B188,IF(J190=1,B190,"")))</f>
        <v>星野　雄慈</v>
      </c>
      <c r="O186" s="37" t="str">
        <f>IF(J186=1,C186,IF(J188=1,C188,IF(J190=1,C190,"")))</f>
        <v>京都</v>
      </c>
      <c r="P186" s="37" t="str">
        <f>IF(J186=1,D186,IF(J188=1,D188,IF(J190=1,D190,"")))</f>
        <v>ワタキューセイモア</v>
      </c>
    </row>
    <row r="187" spans="1:16" ht="10.199999999999999" customHeight="1" x14ac:dyDescent="0.3">
      <c r="A187" s="189"/>
      <c r="B187" s="8" t="s">
        <v>233</v>
      </c>
      <c r="C187" s="169"/>
      <c r="D187" s="181"/>
      <c r="E187" s="218"/>
      <c r="F187" s="219"/>
      <c r="G187" s="219"/>
      <c r="H187" s="220"/>
      <c r="I187" s="220"/>
      <c r="J187" s="221"/>
      <c r="M187" s="36">
        <v>232</v>
      </c>
      <c r="N187" s="37" t="str">
        <f>IF(J186=1,B187,IF(J188=1,B189,IF(J190=1,B191,"")))</f>
        <v>原口　美咲</v>
      </c>
      <c r="O187" s="37">
        <f>IF(J186=1,C187,IF(J188=1,C189,IF(J190=1,C191,"")))</f>
        <v>0</v>
      </c>
      <c r="P187" s="37">
        <f>IF(J186=1,D187,IF(J188=1,D189,IF(J190=1,D191,"")))</f>
        <v>0</v>
      </c>
    </row>
    <row r="188" spans="1:16" ht="10.199999999999999" customHeight="1" x14ac:dyDescent="0.3">
      <c r="A188" s="188">
        <v>68</v>
      </c>
      <c r="B188" s="7" t="s">
        <v>234</v>
      </c>
      <c r="C188" s="159" t="s">
        <v>29</v>
      </c>
      <c r="D188" s="179" t="s">
        <v>30</v>
      </c>
      <c r="E188" s="219">
        <v>1</v>
      </c>
      <c r="F188" s="218"/>
      <c r="G188" s="219" t="s">
        <v>419</v>
      </c>
      <c r="H188" s="220">
        <f t="shared" ref="H188" si="69">COUNTIFS(E188:G189,"④")</f>
        <v>1</v>
      </c>
      <c r="I188" s="220"/>
      <c r="J188" s="221">
        <f t="shared" ref="J188" si="70">IF(H188=2,1,IF(H188=1,2,3))</f>
        <v>2</v>
      </c>
      <c r="M188" s="36">
        <v>233</v>
      </c>
    </row>
    <row r="189" spans="1:16" ht="10.199999999999999" customHeight="1" x14ac:dyDescent="0.3">
      <c r="A189" s="189"/>
      <c r="B189" s="8" t="s">
        <v>235</v>
      </c>
      <c r="C189" s="169"/>
      <c r="D189" s="181"/>
      <c r="E189" s="219"/>
      <c r="F189" s="218"/>
      <c r="G189" s="219"/>
      <c r="H189" s="220"/>
      <c r="I189" s="220"/>
      <c r="J189" s="221"/>
      <c r="M189" s="36">
        <v>234</v>
      </c>
    </row>
    <row r="190" spans="1:16" ht="10.199999999999999" customHeight="1" x14ac:dyDescent="0.3">
      <c r="A190" s="200">
        <v>69</v>
      </c>
      <c r="B190" s="11" t="s">
        <v>236</v>
      </c>
      <c r="C190" s="206" t="s">
        <v>17</v>
      </c>
      <c r="D190" s="33" t="s">
        <v>132</v>
      </c>
      <c r="E190" s="219">
        <v>1</v>
      </c>
      <c r="F190" s="219">
        <v>0</v>
      </c>
      <c r="G190" s="218"/>
      <c r="H190" s="220">
        <f>COUNTIFS(E190:G191,"④")</f>
        <v>0</v>
      </c>
      <c r="I190" s="220"/>
      <c r="J190" s="221">
        <f t="shared" ref="J190" si="71">IF(H190=2,1,IF(H190=1,2,3))</f>
        <v>3</v>
      </c>
      <c r="M190" s="36">
        <v>235</v>
      </c>
    </row>
    <row r="191" spans="1:16" ht="10.199999999999999" customHeight="1" x14ac:dyDescent="0.3">
      <c r="A191" s="201"/>
      <c r="B191" s="13" t="s">
        <v>237</v>
      </c>
      <c r="C191" s="160"/>
      <c r="D191" s="34" t="s">
        <v>94</v>
      </c>
      <c r="E191" s="222"/>
      <c r="F191" s="222"/>
      <c r="G191" s="223"/>
      <c r="H191" s="224"/>
      <c r="I191" s="224"/>
      <c r="J191" s="225"/>
      <c r="M191" s="36">
        <v>236</v>
      </c>
    </row>
    <row r="192" spans="1:16" ht="3.6" customHeight="1" x14ac:dyDescent="0.3">
      <c r="B192" s="12"/>
      <c r="C192" s="12"/>
      <c r="D192" s="12"/>
      <c r="M192" s="36">
        <v>237</v>
      </c>
    </row>
    <row r="193" spans="1:16" ht="10.199999999999999" customHeight="1" x14ac:dyDescent="0.3">
      <c r="A193" s="67">
        <v>24</v>
      </c>
      <c r="B193" s="3" t="s">
        <v>1</v>
      </c>
      <c r="C193" s="4" t="s">
        <v>2</v>
      </c>
      <c r="D193" s="29" t="s">
        <v>3</v>
      </c>
      <c r="E193" s="26">
        <v>70</v>
      </c>
      <c r="F193" s="5">
        <v>71</v>
      </c>
      <c r="G193" s="5">
        <v>72</v>
      </c>
      <c r="H193" s="5" t="s">
        <v>205</v>
      </c>
      <c r="I193" s="5" t="s">
        <v>206</v>
      </c>
      <c r="J193" s="6" t="s">
        <v>207</v>
      </c>
      <c r="M193" s="36">
        <v>240</v>
      </c>
    </row>
    <row r="194" spans="1:16" ht="10.199999999999999" customHeight="1" x14ac:dyDescent="0.3">
      <c r="A194" s="188">
        <v>70</v>
      </c>
      <c r="B194" s="7" t="s">
        <v>238</v>
      </c>
      <c r="C194" s="159" t="s">
        <v>55</v>
      </c>
      <c r="D194" s="9" t="s">
        <v>56</v>
      </c>
      <c r="E194" s="218"/>
      <c r="F194" s="219" t="s">
        <v>419</v>
      </c>
      <c r="G194" s="219" t="s">
        <v>419</v>
      </c>
      <c r="H194" s="220">
        <f>COUNTIFS(E194:G195,"④")</f>
        <v>2</v>
      </c>
      <c r="I194" s="220"/>
      <c r="J194" s="221">
        <f>IF(H194=2,1,IF(H194=1,2,3))</f>
        <v>1</v>
      </c>
      <c r="M194" s="36">
        <v>241</v>
      </c>
      <c r="N194" s="37" t="str">
        <f>IF(J194=1,B194,IF(J196=1,B196,IF(J198=1,B198,"")))</f>
        <v>松本　倫旺</v>
      </c>
      <c r="O194" s="37" t="str">
        <f>IF(J194=1,C194,IF(J196=1,C196,IF(J198=1,C198,"")))</f>
        <v>東京</v>
      </c>
      <c r="P194" s="37" t="str">
        <f>IF(J194=1,D194,IF(J196=1,D196,IF(J198=1,D198,"")))</f>
        <v>東京ガス</v>
      </c>
    </row>
    <row r="195" spans="1:16" ht="10.199999999999999" customHeight="1" x14ac:dyDescent="0.3">
      <c r="A195" s="189"/>
      <c r="B195" s="8" t="s">
        <v>239</v>
      </c>
      <c r="C195" s="169"/>
      <c r="D195" s="10" t="s">
        <v>58</v>
      </c>
      <c r="E195" s="218"/>
      <c r="F195" s="219"/>
      <c r="G195" s="219"/>
      <c r="H195" s="220"/>
      <c r="I195" s="220"/>
      <c r="J195" s="221"/>
      <c r="M195" s="36">
        <v>242</v>
      </c>
      <c r="N195" s="37" t="str">
        <f>IF(J194=1,B195,IF(J196=1,B197,IF(J198=1,B199,"")))</f>
        <v>木原　那菜</v>
      </c>
      <c r="O195" s="37">
        <f>IF(J194=1,C195,IF(J196=1,C197,IF(J198=1,C199,"")))</f>
        <v>0</v>
      </c>
      <c r="P195" s="37" t="str">
        <f>IF(J194=1,D195,IF(J196=1,D197,IF(J198=1,D199,"")))</f>
        <v>ナガセケンコー</v>
      </c>
    </row>
    <row r="196" spans="1:16" ht="10.199999999999999" customHeight="1" x14ac:dyDescent="0.3">
      <c r="A196" s="188">
        <v>71</v>
      </c>
      <c r="B196" s="7" t="s">
        <v>240</v>
      </c>
      <c r="C196" s="159" t="s">
        <v>12</v>
      </c>
      <c r="D196" s="9" t="s">
        <v>72</v>
      </c>
      <c r="E196" s="219">
        <v>0</v>
      </c>
      <c r="F196" s="218"/>
      <c r="G196" s="219" t="s">
        <v>419</v>
      </c>
      <c r="H196" s="220">
        <f t="shared" ref="H196" si="72">COUNTIFS(E196:G197,"④")</f>
        <v>1</v>
      </c>
      <c r="I196" s="220"/>
      <c r="J196" s="221">
        <f t="shared" ref="J196" si="73">IF(H196=2,1,IF(H196=1,2,3))</f>
        <v>2</v>
      </c>
      <c r="M196" s="36">
        <v>243</v>
      </c>
    </row>
    <row r="197" spans="1:16" ht="10.199999999999999" customHeight="1" x14ac:dyDescent="0.3">
      <c r="A197" s="189"/>
      <c r="B197" s="8" t="s">
        <v>241</v>
      </c>
      <c r="C197" s="169"/>
      <c r="D197" s="10" t="s">
        <v>176</v>
      </c>
      <c r="E197" s="219"/>
      <c r="F197" s="218"/>
      <c r="G197" s="219"/>
      <c r="H197" s="220"/>
      <c r="I197" s="220"/>
      <c r="J197" s="221"/>
      <c r="M197" s="36">
        <v>244</v>
      </c>
    </row>
    <row r="198" spans="1:16" ht="10.199999999999999" customHeight="1" x14ac:dyDescent="0.3">
      <c r="A198" s="200">
        <v>72</v>
      </c>
      <c r="B198" s="11" t="s">
        <v>242</v>
      </c>
      <c r="C198" s="206" t="s">
        <v>84</v>
      </c>
      <c r="D198" s="216" t="s">
        <v>243</v>
      </c>
      <c r="E198" s="219">
        <v>0</v>
      </c>
      <c r="F198" s="219">
        <v>2</v>
      </c>
      <c r="G198" s="218"/>
      <c r="H198" s="220">
        <f>COUNTIFS(E198:G199,"④")</f>
        <v>0</v>
      </c>
      <c r="I198" s="220"/>
      <c r="J198" s="221">
        <f t="shared" ref="J198" si="74">IF(H198=2,1,IF(H198=1,2,3))</f>
        <v>3</v>
      </c>
      <c r="M198" s="36">
        <v>245</v>
      </c>
    </row>
    <row r="199" spans="1:16" ht="10.199999999999999" customHeight="1" x14ac:dyDescent="0.3">
      <c r="A199" s="201"/>
      <c r="B199" s="13" t="s">
        <v>244</v>
      </c>
      <c r="C199" s="160"/>
      <c r="D199" s="180"/>
      <c r="E199" s="222"/>
      <c r="F199" s="222"/>
      <c r="G199" s="223"/>
      <c r="H199" s="224"/>
      <c r="I199" s="224"/>
      <c r="J199" s="225"/>
      <c r="M199" s="36">
        <v>246</v>
      </c>
    </row>
    <row r="200" spans="1:16" ht="3.6" customHeight="1" x14ac:dyDescent="0.3">
      <c r="B200" s="12"/>
      <c r="C200" s="12"/>
      <c r="D200" s="12"/>
      <c r="M200" s="36">
        <v>247</v>
      </c>
    </row>
    <row r="201" spans="1:16" ht="10.199999999999999" customHeight="1" x14ac:dyDescent="0.3">
      <c r="A201" s="67">
        <v>25</v>
      </c>
      <c r="B201" s="3" t="s">
        <v>1</v>
      </c>
      <c r="C201" s="4" t="s">
        <v>2</v>
      </c>
      <c r="D201" s="29" t="s">
        <v>3</v>
      </c>
      <c r="E201" s="26">
        <v>73</v>
      </c>
      <c r="F201" s="5">
        <v>74</v>
      </c>
      <c r="G201" s="5">
        <v>75</v>
      </c>
      <c r="H201" s="5" t="s">
        <v>205</v>
      </c>
      <c r="I201" s="5" t="s">
        <v>206</v>
      </c>
      <c r="J201" s="6" t="s">
        <v>207</v>
      </c>
      <c r="M201" s="36">
        <v>250</v>
      </c>
    </row>
    <row r="202" spans="1:16" ht="10.199999999999999" customHeight="1" x14ac:dyDescent="0.3">
      <c r="A202" s="188">
        <v>73</v>
      </c>
      <c r="B202" s="7" t="s">
        <v>245</v>
      </c>
      <c r="C202" s="18" t="s">
        <v>20</v>
      </c>
      <c r="D202" s="9" t="s">
        <v>60</v>
      </c>
      <c r="E202" s="218"/>
      <c r="F202" s="219" t="s">
        <v>419</v>
      </c>
      <c r="G202" s="219" t="s">
        <v>419</v>
      </c>
      <c r="H202" s="220">
        <f>COUNTIFS(E202:G203,"④")</f>
        <v>2</v>
      </c>
      <c r="I202" s="220"/>
      <c r="J202" s="221">
        <f>IF(H202=2,1,IF(H202=1,2,3))</f>
        <v>1</v>
      </c>
      <c r="M202" s="36">
        <v>251</v>
      </c>
      <c r="N202" s="37" t="str">
        <f>IF(J202=1,B202,IF(J204=1,B204,IF(J206=1,B206,"")))</f>
        <v>矢野　颯人</v>
      </c>
      <c r="O202" s="37" t="str">
        <f>IF(J202=1,C202,IF(J204=1,C204,IF(J206=1,C206,"")))</f>
        <v>日本学連</v>
      </c>
      <c r="P202" s="37" t="str">
        <f>IF(J202=1,D202,IF(J204=1,D204,IF(J206=1,D206,"")))</f>
        <v>早稲田大学</v>
      </c>
    </row>
    <row r="203" spans="1:16" ht="10.199999999999999" customHeight="1" x14ac:dyDescent="0.3">
      <c r="A203" s="189"/>
      <c r="B203" s="8" t="s">
        <v>246</v>
      </c>
      <c r="C203" s="19" t="s">
        <v>55</v>
      </c>
      <c r="D203" s="10" t="s">
        <v>38</v>
      </c>
      <c r="E203" s="218"/>
      <c r="F203" s="219"/>
      <c r="G203" s="219"/>
      <c r="H203" s="220"/>
      <c r="I203" s="220"/>
      <c r="J203" s="221"/>
      <c r="M203" s="36">
        <v>252</v>
      </c>
      <c r="N203" s="37" t="str">
        <f>IF(J202=1,B203,IF(J204=1,B205,IF(J206=1,B207,"")))</f>
        <v>白﨑 ひかる</v>
      </c>
      <c r="O203" s="37" t="str">
        <f>IF(J202=1,C203,IF(J204=1,C205,IF(J206=1,C207,"")))</f>
        <v>東京</v>
      </c>
      <c r="P203" s="37" t="str">
        <f>IF(J202=1,D203,IF(J204=1,D205,IF(J206=1,D207,"")))</f>
        <v>ヨネックス</v>
      </c>
    </row>
    <row r="204" spans="1:16" ht="10.199999999999999" customHeight="1" x14ac:dyDescent="0.3">
      <c r="A204" s="188">
        <v>74</v>
      </c>
      <c r="B204" s="7" t="s">
        <v>247</v>
      </c>
      <c r="C204" s="159" t="s">
        <v>12</v>
      </c>
      <c r="D204" s="9" t="s">
        <v>248</v>
      </c>
      <c r="E204" s="219">
        <v>0</v>
      </c>
      <c r="F204" s="218"/>
      <c r="G204" s="219">
        <v>2</v>
      </c>
      <c r="H204" s="220">
        <f t="shared" ref="H204" si="75">COUNTIFS(E204:G205,"④")</f>
        <v>0</v>
      </c>
      <c r="I204" s="220"/>
      <c r="J204" s="221">
        <f t="shared" ref="J204" si="76">IF(H204=2,1,IF(H204=1,2,3))</f>
        <v>3</v>
      </c>
      <c r="M204" s="36">
        <v>253</v>
      </c>
    </row>
    <row r="205" spans="1:16" ht="10.199999999999999" customHeight="1" x14ac:dyDescent="0.3">
      <c r="A205" s="189"/>
      <c r="B205" s="8" t="s">
        <v>249</v>
      </c>
      <c r="C205" s="169"/>
      <c r="D205" s="10" t="s">
        <v>115</v>
      </c>
      <c r="E205" s="219"/>
      <c r="F205" s="218"/>
      <c r="G205" s="219"/>
      <c r="H205" s="220"/>
      <c r="I205" s="220"/>
      <c r="J205" s="221"/>
      <c r="M205" s="36">
        <v>254</v>
      </c>
    </row>
    <row r="206" spans="1:16" ht="10.199999999999999" customHeight="1" x14ac:dyDescent="0.3">
      <c r="A206" s="200">
        <v>75</v>
      </c>
      <c r="B206" s="11" t="s">
        <v>250</v>
      </c>
      <c r="C206" s="206" t="s">
        <v>8</v>
      </c>
      <c r="D206" s="216" t="s">
        <v>9</v>
      </c>
      <c r="E206" s="219">
        <v>2</v>
      </c>
      <c r="F206" s="219" t="s">
        <v>419</v>
      </c>
      <c r="G206" s="218"/>
      <c r="H206" s="220">
        <f>COUNTIFS(E206:G207,"④")</f>
        <v>1</v>
      </c>
      <c r="I206" s="220"/>
      <c r="J206" s="221">
        <f t="shared" ref="J206" si="77">IF(H206=2,1,IF(H206=1,2,3))</f>
        <v>2</v>
      </c>
      <c r="M206" s="36">
        <v>255</v>
      </c>
    </row>
    <row r="207" spans="1:16" ht="10.199999999999999" customHeight="1" x14ac:dyDescent="0.3">
      <c r="A207" s="201"/>
      <c r="B207" s="13" t="s">
        <v>251</v>
      </c>
      <c r="C207" s="160"/>
      <c r="D207" s="180"/>
      <c r="E207" s="222"/>
      <c r="F207" s="222"/>
      <c r="G207" s="223"/>
      <c r="H207" s="224"/>
      <c r="I207" s="224"/>
      <c r="J207" s="225"/>
      <c r="M207" s="36">
        <v>256</v>
      </c>
    </row>
    <row r="208" spans="1:16" ht="3.6" customHeight="1" x14ac:dyDescent="0.3">
      <c r="B208" s="12"/>
      <c r="C208" s="12"/>
      <c r="D208" s="12"/>
      <c r="M208" s="36">
        <v>257</v>
      </c>
    </row>
    <row r="209" spans="1:16" ht="10.199999999999999" customHeight="1" x14ac:dyDescent="0.3">
      <c r="A209" s="67">
        <v>26</v>
      </c>
      <c r="B209" s="3" t="s">
        <v>1</v>
      </c>
      <c r="C209" s="4" t="s">
        <v>2</v>
      </c>
      <c r="D209" s="29" t="s">
        <v>3</v>
      </c>
      <c r="E209" s="26">
        <v>76</v>
      </c>
      <c r="F209" s="5">
        <v>77</v>
      </c>
      <c r="G209" s="5">
        <v>78</v>
      </c>
      <c r="H209" s="5" t="s">
        <v>205</v>
      </c>
      <c r="I209" s="5" t="s">
        <v>206</v>
      </c>
      <c r="J209" s="6" t="s">
        <v>207</v>
      </c>
      <c r="M209" s="36">
        <v>260</v>
      </c>
    </row>
    <row r="210" spans="1:16" ht="10.199999999999999" customHeight="1" x14ac:dyDescent="0.3">
      <c r="A210" s="188">
        <v>76</v>
      </c>
      <c r="B210" s="7" t="s">
        <v>252</v>
      </c>
      <c r="C210" s="18" t="s">
        <v>253</v>
      </c>
      <c r="D210" s="9" t="s">
        <v>254</v>
      </c>
      <c r="E210" s="218"/>
      <c r="F210" s="219" t="s">
        <v>419</v>
      </c>
      <c r="G210" s="219" t="s">
        <v>419</v>
      </c>
      <c r="H210" s="220">
        <f>COUNTIFS(E210:G211,"④")</f>
        <v>2</v>
      </c>
      <c r="I210" s="220"/>
      <c r="J210" s="221">
        <f>IF(H210=2,1,IF(H210=1,2,3))</f>
        <v>1</v>
      </c>
      <c r="M210" s="36">
        <v>261</v>
      </c>
      <c r="N210" s="37" t="str">
        <f>IF(J210=1,B210,IF(J212=1,B212,IF(J214=1,B214,"")))</f>
        <v>九島　一馬</v>
      </c>
      <c r="O210" s="37" t="str">
        <f>IF(J210=1,C210,IF(J212=1,C212,IF(J214=1,C214,"")))</f>
        <v>宮城</v>
      </c>
      <c r="P210" s="37" t="str">
        <f>IF(J210=1,D210,IF(J212=1,D212,IF(J214=1,D214,"")))</f>
        <v>ミズノ</v>
      </c>
    </row>
    <row r="211" spans="1:16" ht="10.199999999999999" customHeight="1" x14ac:dyDescent="0.3">
      <c r="A211" s="189"/>
      <c r="B211" s="8" t="s">
        <v>255</v>
      </c>
      <c r="C211" s="19" t="s">
        <v>256</v>
      </c>
      <c r="D211" s="35" t="s">
        <v>257</v>
      </c>
      <c r="E211" s="218"/>
      <c r="F211" s="219"/>
      <c r="G211" s="219"/>
      <c r="H211" s="220"/>
      <c r="I211" s="220"/>
      <c r="J211" s="221"/>
      <c r="M211" s="36">
        <v>262</v>
      </c>
      <c r="N211" s="37" t="str">
        <f>IF(J210=1,B211,IF(J212=1,B213,IF(J214=1,B215,"")))</f>
        <v>黒木　夏穂</v>
      </c>
      <c r="O211" s="37" t="str">
        <f>IF(J210=1,C211,IF(J212=1,C213,IF(J214=1,C215,"")))</f>
        <v>鹿児島</v>
      </c>
      <c r="P211" s="37" t="str">
        <f>IF(J210=1,D211,IF(J212=1,D213,IF(J214=1,D215,"")))</f>
        <v>ＳＨＩＲＯＹＡＭＡ　ＨＯＴＥＬ　ｋａｇｏｓｈｉｍａ</v>
      </c>
    </row>
    <row r="212" spans="1:16" ht="10.199999999999999" customHeight="1" x14ac:dyDescent="0.3">
      <c r="A212" s="188">
        <v>77</v>
      </c>
      <c r="B212" s="7" t="s">
        <v>258</v>
      </c>
      <c r="C212" s="18" t="s">
        <v>29</v>
      </c>
      <c r="D212" s="9" t="s">
        <v>259</v>
      </c>
      <c r="E212" s="219">
        <v>2</v>
      </c>
      <c r="F212" s="218"/>
      <c r="G212" s="219">
        <v>3</v>
      </c>
      <c r="H212" s="220">
        <f t="shared" ref="H212" si="78">COUNTIFS(E212:G213,"④")</f>
        <v>0</v>
      </c>
      <c r="I212" s="220"/>
      <c r="J212" s="221">
        <f t="shared" ref="J212" si="79">IF(H212=2,1,IF(H212=1,2,3))</f>
        <v>3</v>
      </c>
      <c r="M212" s="36">
        <v>263</v>
      </c>
    </row>
    <row r="213" spans="1:16" ht="10.199999999999999" customHeight="1" x14ac:dyDescent="0.3">
      <c r="A213" s="189"/>
      <c r="B213" s="8" t="s">
        <v>260</v>
      </c>
      <c r="C213" s="19" t="s">
        <v>29</v>
      </c>
      <c r="D213" s="10" t="s">
        <v>261</v>
      </c>
      <c r="E213" s="219"/>
      <c r="F213" s="218"/>
      <c r="G213" s="219"/>
      <c r="H213" s="220"/>
      <c r="I213" s="220"/>
      <c r="J213" s="221"/>
      <c r="M213" s="36">
        <v>264</v>
      </c>
    </row>
    <row r="214" spans="1:16" ht="10.199999999999999" customHeight="1" x14ac:dyDescent="0.3">
      <c r="A214" s="200">
        <v>78</v>
      </c>
      <c r="B214" s="11" t="s">
        <v>262</v>
      </c>
      <c r="C214" s="12" t="s">
        <v>17</v>
      </c>
      <c r="D214" s="33" t="s">
        <v>69</v>
      </c>
      <c r="E214" s="219">
        <v>1</v>
      </c>
      <c r="F214" s="219" t="s">
        <v>419</v>
      </c>
      <c r="G214" s="218"/>
      <c r="H214" s="220">
        <f>COUNTIFS(E214:G215,"④")</f>
        <v>1</v>
      </c>
      <c r="I214" s="220"/>
      <c r="J214" s="221">
        <f t="shared" ref="J214" si="80">IF(H214=2,1,IF(H214=1,2,3))</f>
        <v>2</v>
      </c>
      <c r="M214" s="36">
        <v>265</v>
      </c>
    </row>
    <row r="215" spans="1:16" ht="10.199999999999999" customHeight="1" x14ac:dyDescent="0.3">
      <c r="A215" s="201"/>
      <c r="B215" s="13" t="s">
        <v>263</v>
      </c>
      <c r="C215" s="14" t="s">
        <v>37</v>
      </c>
      <c r="D215" s="34" t="s">
        <v>58</v>
      </c>
      <c r="E215" s="222"/>
      <c r="F215" s="222"/>
      <c r="G215" s="223"/>
      <c r="H215" s="224"/>
      <c r="I215" s="224"/>
      <c r="J215" s="225"/>
      <c r="M215" s="36">
        <v>266</v>
      </c>
    </row>
    <row r="216" spans="1:16" ht="3.6" customHeight="1" x14ac:dyDescent="0.3">
      <c r="B216" s="12"/>
      <c r="C216" s="12"/>
      <c r="D216" s="12"/>
      <c r="E216" s="22"/>
      <c r="F216" s="22"/>
      <c r="G216" s="22"/>
      <c r="H216" s="22"/>
      <c r="I216" s="22"/>
      <c r="J216" s="22"/>
      <c r="M216" s="36">
        <v>267</v>
      </c>
    </row>
    <row r="217" spans="1:16" ht="10.199999999999999" customHeight="1" x14ac:dyDescent="0.3">
      <c r="A217" s="67">
        <v>27</v>
      </c>
      <c r="B217" s="3" t="s">
        <v>1</v>
      </c>
      <c r="C217" s="4" t="s">
        <v>2</v>
      </c>
      <c r="D217" s="29" t="s">
        <v>3</v>
      </c>
      <c r="E217" s="26">
        <v>79</v>
      </c>
      <c r="F217" s="5">
        <v>80</v>
      </c>
      <c r="G217" s="5">
        <v>81</v>
      </c>
      <c r="H217" s="5">
        <v>82</v>
      </c>
      <c r="I217" s="5" t="s">
        <v>205</v>
      </c>
      <c r="J217" s="5" t="s">
        <v>206</v>
      </c>
      <c r="K217" s="6" t="s">
        <v>207</v>
      </c>
      <c r="M217" s="36">
        <v>270</v>
      </c>
    </row>
    <row r="218" spans="1:16" ht="10.199999999999999" customHeight="1" x14ac:dyDescent="0.3">
      <c r="A218" s="188">
        <v>79</v>
      </c>
      <c r="B218" s="7" t="s">
        <v>264</v>
      </c>
      <c r="C218" s="159" t="s">
        <v>29</v>
      </c>
      <c r="D218" s="179" t="s">
        <v>30</v>
      </c>
      <c r="E218" s="218"/>
      <c r="F218" s="219" t="s">
        <v>419</v>
      </c>
      <c r="G218" s="219" t="s">
        <v>419</v>
      </c>
      <c r="H218" s="219" t="s">
        <v>419</v>
      </c>
      <c r="I218" s="219">
        <f>COUNTIFS(E218:H219,"④")</f>
        <v>3</v>
      </c>
      <c r="J218" s="219"/>
      <c r="K218" s="226">
        <f>IF(I218=3,1,IF(I218=2,2,IF(I218=1,3,4)))</f>
        <v>1</v>
      </c>
      <c r="M218" s="36">
        <v>271</v>
      </c>
      <c r="N218" s="37" t="str">
        <f>IF(K218=1,B218,IF(K220=1,B220,IF(K222=1,B222,IF(K224=1,B224,""))))</f>
        <v>片岡　暁紀</v>
      </c>
      <c r="O218" s="37" t="str">
        <f>IF(K218=1,C218,IF(K220=1,C220,IF(K222=1,C222,IF(K224=1,C224,""))))</f>
        <v>日本学連</v>
      </c>
      <c r="P218" s="37" t="str">
        <f>IF(K218=1,D218,IF(K220=1,D220,IF(K222=1,D222,IF(K224=1,D224,""))))</f>
        <v>日本体育大学</v>
      </c>
    </row>
    <row r="219" spans="1:16" ht="10.199999999999999" customHeight="1" x14ac:dyDescent="0.3">
      <c r="A219" s="189"/>
      <c r="B219" s="8" t="s">
        <v>265</v>
      </c>
      <c r="C219" s="169"/>
      <c r="D219" s="181"/>
      <c r="E219" s="218"/>
      <c r="F219" s="219"/>
      <c r="G219" s="219"/>
      <c r="H219" s="219"/>
      <c r="I219" s="219"/>
      <c r="J219" s="219"/>
      <c r="K219" s="226"/>
      <c r="M219" s="36">
        <v>272</v>
      </c>
      <c r="N219" s="37" t="str">
        <f>IF(K218=1,B219,IF(K220=1,B221,IF(K222=1,B223,IF(K224=1,B225,""))))</f>
        <v>左近　知美</v>
      </c>
      <c r="O219" s="37">
        <f>IF(K218=1,C219,IF(K220=1,C221,IF(K222=1,C223,IF(K224=1,C225,""))))</f>
        <v>0</v>
      </c>
      <c r="P219" s="37">
        <f>IF(K218=1,D219,IF(K220=1,D221,IF(K222=1,D223,IF(K224=1,D225,""))))</f>
        <v>0</v>
      </c>
    </row>
    <row r="220" spans="1:16" ht="10.199999999999999" customHeight="1" x14ac:dyDescent="0.3">
      <c r="A220" s="200">
        <v>80</v>
      </c>
      <c r="B220" s="11" t="s">
        <v>266</v>
      </c>
      <c r="C220" s="12" t="s">
        <v>185</v>
      </c>
      <c r="D220" s="33" t="s">
        <v>267</v>
      </c>
      <c r="E220" s="219">
        <v>2</v>
      </c>
      <c r="F220" s="218"/>
      <c r="G220" s="219">
        <v>1</v>
      </c>
      <c r="H220" s="219" t="s">
        <v>419</v>
      </c>
      <c r="I220" s="219">
        <f t="shared" ref="I220" si="81">COUNTIFS(E220:H221,"④")</f>
        <v>1</v>
      </c>
      <c r="J220" s="219"/>
      <c r="K220" s="226">
        <f t="shared" ref="K220" si="82">IF(I220=3,1,IF(I220=2,2,IF(I220=1,3,4)))</f>
        <v>3</v>
      </c>
      <c r="M220" s="36">
        <v>273</v>
      </c>
    </row>
    <row r="221" spans="1:16" ht="10.199999999999999" customHeight="1" x14ac:dyDescent="0.3">
      <c r="A221" s="209"/>
      <c r="B221" s="11" t="s">
        <v>268</v>
      </c>
      <c r="C221" s="12" t="s">
        <v>269</v>
      </c>
      <c r="D221" s="33" t="s">
        <v>72</v>
      </c>
      <c r="E221" s="219"/>
      <c r="F221" s="218"/>
      <c r="G221" s="219"/>
      <c r="H221" s="219"/>
      <c r="I221" s="219"/>
      <c r="J221" s="219"/>
      <c r="K221" s="226"/>
      <c r="M221" s="36">
        <v>274</v>
      </c>
    </row>
    <row r="222" spans="1:16" ht="10.199999999999999" customHeight="1" x14ac:dyDescent="0.3">
      <c r="A222" s="188">
        <v>81</v>
      </c>
      <c r="B222" s="7" t="s">
        <v>270</v>
      </c>
      <c r="C222" s="18" t="s">
        <v>52</v>
      </c>
      <c r="D222" s="9" t="s">
        <v>53</v>
      </c>
      <c r="E222" s="219">
        <v>2</v>
      </c>
      <c r="F222" s="219" t="s">
        <v>419</v>
      </c>
      <c r="G222" s="218"/>
      <c r="H222" s="219" t="s">
        <v>419</v>
      </c>
      <c r="I222" s="219">
        <f t="shared" ref="I222" si="83">COUNTIFS(E222:H223,"④")</f>
        <v>2</v>
      </c>
      <c r="J222" s="219"/>
      <c r="K222" s="226">
        <f t="shared" ref="K222" si="84">IF(I222=3,1,IF(I222=2,2,IF(I222=1,3,4)))</f>
        <v>2</v>
      </c>
      <c r="M222" s="36">
        <v>275</v>
      </c>
    </row>
    <row r="223" spans="1:16" ht="10.199999999999999" customHeight="1" x14ac:dyDescent="0.3">
      <c r="A223" s="189"/>
      <c r="B223" s="8" t="s">
        <v>271</v>
      </c>
      <c r="C223" s="19" t="s">
        <v>117</v>
      </c>
      <c r="D223" s="10" t="s">
        <v>138</v>
      </c>
      <c r="E223" s="194"/>
      <c r="F223" s="194"/>
      <c r="G223" s="192"/>
      <c r="H223" s="219"/>
      <c r="I223" s="219"/>
      <c r="J223" s="219"/>
      <c r="K223" s="226"/>
      <c r="M223" s="36">
        <v>276</v>
      </c>
    </row>
    <row r="224" spans="1:16" ht="10.199999999999999" customHeight="1" x14ac:dyDescent="0.3">
      <c r="A224" s="200">
        <v>82</v>
      </c>
      <c r="B224" s="11" t="s">
        <v>272</v>
      </c>
      <c r="C224" s="206" t="s">
        <v>43</v>
      </c>
      <c r="D224" s="216" t="s">
        <v>273</v>
      </c>
      <c r="E224" s="219">
        <v>1</v>
      </c>
      <c r="F224" s="219">
        <v>0</v>
      </c>
      <c r="G224" s="219">
        <v>0</v>
      </c>
      <c r="H224" s="218"/>
      <c r="I224" s="219">
        <f t="shared" ref="I224" si="85">COUNTIFS(E224:H225,"④")</f>
        <v>0</v>
      </c>
      <c r="J224" s="219"/>
      <c r="K224" s="226">
        <f t="shared" ref="K224" si="86">IF(I224=3,1,IF(I224=2,2,IF(I224=1,3,4)))</f>
        <v>4</v>
      </c>
      <c r="M224" s="36">
        <v>277</v>
      </c>
    </row>
    <row r="225" spans="1:16" ht="10.199999999999999" customHeight="1" x14ac:dyDescent="0.3">
      <c r="A225" s="201"/>
      <c r="B225" s="13" t="s">
        <v>274</v>
      </c>
      <c r="C225" s="160"/>
      <c r="D225" s="180"/>
      <c r="E225" s="222"/>
      <c r="F225" s="222"/>
      <c r="G225" s="222"/>
      <c r="H225" s="223"/>
      <c r="I225" s="222"/>
      <c r="J225" s="222"/>
      <c r="K225" s="227"/>
      <c r="M225" s="36">
        <v>278</v>
      </c>
    </row>
    <row r="226" spans="1:16" ht="3.6" customHeight="1" x14ac:dyDescent="0.3">
      <c r="B226" s="12"/>
      <c r="C226" s="12"/>
      <c r="D226" s="12"/>
      <c r="E226" s="22"/>
      <c r="F226" s="22"/>
      <c r="G226" s="22"/>
      <c r="H226" s="22"/>
      <c r="I226" s="22"/>
      <c r="J226" s="22"/>
      <c r="M226" s="36">
        <v>279</v>
      </c>
    </row>
    <row r="227" spans="1:16" ht="10.199999999999999" customHeight="1" x14ac:dyDescent="0.3">
      <c r="A227" s="67">
        <v>28</v>
      </c>
      <c r="B227" s="3" t="s">
        <v>1</v>
      </c>
      <c r="C227" s="4" t="s">
        <v>2</v>
      </c>
      <c r="D227" s="29" t="s">
        <v>3</v>
      </c>
      <c r="E227" s="26">
        <v>83</v>
      </c>
      <c r="F227" s="5">
        <v>84</v>
      </c>
      <c r="G227" s="5">
        <v>85</v>
      </c>
      <c r="H227" s="5" t="s">
        <v>205</v>
      </c>
      <c r="I227" s="5" t="s">
        <v>206</v>
      </c>
      <c r="J227" s="6" t="s">
        <v>207</v>
      </c>
      <c r="M227" s="36">
        <v>280</v>
      </c>
    </row>
    <row r="228" spans="1:16" ht="10.199999999999999" customHeight="1" x14ac:dyDescent="0.3">
      <c r="A228" s="188">
        <v>83</v>
      </c>
      <c r="B228" s="7" t="s">
        <v>275</v>
      </c>
      <c r="C228" s="18" t="s">
        <v>276</v>
      </c>
      <c r="D228" s="9" t="s">
        <v>277</v>
      </c>
      <c r="E228" s="218"/>
      <c r="F228" s="219" t="s">
        <v>419</v>
      </c>
      <c r="G228" s="219" t="s">
        <v>419</v>
      </c>
      <c r="H228" s="220">
        <f>COUNTIFS(E228:G229,"④")</f>
        <v>2</v>
      </c>
      <c r="I228" s="220"/>
      <c r="J228" s="221">
        <f>IF(H228=2,1,IF(H228=1,2,3))</f>
        <v>1</v>
      </c>
      <c r="M228" s="36">
        <v>281</v>
      </c>
      <c r="N228" s="37" t="str">
        <f>IF(J228=1,B228,IF(J230=1,B230,IF(J232=1,B232,"")))</f>
        <v>丸山　海斗</v>
      </c>
      <c r="O228" s="37" t="str">
        <f>IF(J228=1,C228,IF(J230=1,C230,IF(J232=1,C232,"")))</f>
        <v>大阪</v>
      </c>
      <c r="P228" s="37" t="str">
        <f>IF(J228=1,D228,IF(J230=1,D230,IF(J232=1,D232,"")))</f>
        <v>oneteam</v>
      </c>
    </row>
    <row r="229" spans="1:16" ht="10.199999999999999" customHeight="1" x14ac:dyDescent="0.3">
      <c r="A229" s="189"/>
      <c r="B229" s="8" t="s">
        <v>278</v>
      </c>
      <c r="C229" s="19" t="s">
        <v>17</v>
      </c>
      <c r="D229" s="10" t="s">
        <v>418</v>
      </c>
      <c r="E229" s="218"/>
      <c r="F229" s="219"/>
      <c r="G229" s="219"/>
      <c r="H229" s="220"/>
      <c r="I229" s="220"/>
      <c r="J229" s="221"/>
      <c r="M229" s="36">
        <v>282</v>
      </c>
      <c r="N229" s="37" t="str">
        <f>IF(J228=1,B229,IF(J230=1,B231,IF(J232=1,B233,"")))</f>
        <v>高橋　乃綾</v>
      </c>
      <c r="O229" s="37" t="str">
        <f>IF(J228=1,C229,IF(J230=1,C231,IF(J232=1,C233,"")))</f>
        <v>広島</v>
      </c>
      <c r="P229" s="37" t="str">
        <f>IF(J228=1,D229,IF(J230=1,D231,IF(J232=1,D233,"")))</f>
        <v>どんぐり北広島</v>
      </c>
    </row>
    <row r="230" spans="1:16" ht="10.199999999999999" customHeight="1" x14ac:dyDescent="0.3">
      <c r="A230" s="188">
        <v>84</v>
      </c>
      <c r="B230" s="7" t="s">
        <v>279</v>
      </c>
      <c r="C230" s="159" t="s">
        <v>29</v>
      </c>
      <c r="D230" s="9" t="s">
        <v>60</v>
      </c>
      <c r="E230" s="219">
        <v>2</v>
      </c>
      <c r="F230" s="218"/>
      <c r="G230" s="219" t="s">
        <v>419</v>
      </c>
      <c r="H230" s="220">
        <f t="shared" ref="H230" si="87">COUNTIFS(E230:G231,"④")</f>
        <v>1</v>
      </c>
      <c r="I230" s="220"/>
      <c r="J230" s="221">
        <f t="shared" ref="J230" si="88">IF(H230=2,1,IF(H230=1,2,3))</f>
        <v>2</v>
      </c>
      <c r="M230" s="36">
        <v>283</v>
      </c>
    </row>
    <row r="231" spans="1:16" ht="10.199999999999999" customHeight="1" x14ac:dyDescent="0.3">
      <c r="A231" s="189"/>
      <c r="B231" s="8" t="s">
        <v>280</v>
      </c>
      <c r="C231" s="169"/>
      <c r="D231" s="10" t="s">
        <v>78</v>
      </c>
      <c r="E231" s="219"/>
      <c r="F231" s="218"/>
      <c r="G231" s="219"/>
      <c r="H231" s="220"/>
      <c r="I231" s="220"/>
      <c r="J231" s="221"/>
      <c r="M231" s="36">
        <v>284</v>
      </c>
    </row>
    <row r="232" spans="1:16" ht="10.199999999999999" customHeight="1" x14ac:dyDescent="0.3">
      <c r="A232" s="200">
        <v>85</v>
      </c>
      <c r="B232" s="11" t="s">
        <v>281</v>
      </c>
      <c r="C232" s="206" t="s">
        <v>12</v>
      </c>
      <c r="D232" s="33" t="s">
        <v>282</v>
      </c>
      <c r="E232" s="219">
        <v>0</v>
      </c>
      <c r="F232" s="219">
        <v>0</v>
      </c>
      <c r="G232" s="218"/>
      <c r="H232" s="220">
        <f>COUNTIFS(E232:G233,"④")</f>
        <v>0</v>
      </c>
      <c r="I232" s="220"/>
      <c r="J232" s="221">
        <f t="shared" ref="J232" si="89">IF(H232=2,1,IF(H232=1,2,3))</f>
        <v>3</v>
      </c>
      <c r="M232" s="36">
        <v>285</v>
      </c>
    </row>
    <row r="233" spans="1:16" ht="10.199999999999999" customHeight="1" x14ac:dyDescent="0.3">
      <c r="A233" s="201"/>
      <c r="B233" s="13" t="s">
        <v>283</v>
      </c>
      <c r="C233" s="160"/>
      <c r="D233" s="34" t="s">
        <v>96</v>
      </c>
      <c r="E233" s="222"/>
      <c r="F233" s="222"/>
      <c r="G233" s="223"/>
      <c r="H233" s="224"/>
      <c r="I233" s="224"/>
      <c r="J233" s="225"/>
      <c r="M233" s="36">
        <v>286</v>
      </c>
    </row>
    <row r="234" spans="1:16" x14ac:dyDescent="0.3">
      <c r="M234" s="36"/>
    </row>
    <row r="238" spans="1:16" ht="20.399999999999999" customHeight="1" x14ac:dyDescent="0.3">
      <c r="A238" s="184" t="s">
        <v>284</v>
      </c>
      <c r="B238" s="184"/>
      <c r="C238" s="184"/>
      <c r="D238" s="184"/>
      <c r="E238" s="184"/>
      <c r="F238" s="184"/>
      <c r="G238" s="184"/>
      <c r="H238" s="184"/>
      <c r="I238" s="184"/>
      <c r="J238" s="184"/>
    </row>
    <row r="239" spans="1:16" ht="10.199999999999999" customHeight="1" x14ac:dyDescent="0.3">
      <c r="A239" s="67">
        <v>29</v>
      </c>
      <c r="B239" s="3" t="s">
        <v>1</v>
      </c>
      <c r="C239" s="4" t="s">
        <v>2</v>
      </c>
      <c r="D239" s="29" t="s">
        <v>3</v>
      </c>
      <c r="E239" s="5">
        <f>A240</f>
        <v>86</v>
      </c>
      <c r="F239" s="5">
        <f>A240+1</f>
        <v>87</v>
      </c>
      <c r="G239" s="5">
        <f>A240+2</f>
        <v>88</v>
      </c>
      <c r="H239" s="5" t="s">
        <v>4</v>
      </c>
      <c r="I239" s="5" t="s">
        <v>5</v>
      </c>
      <c r="J239" s="6" t="s">
        <v>6</v>
      </c>
      <c r="K239" s="22"/>
      <c r="M239" s="36">
        <v>290</v>
      </c>
    </row>
    <row r="240" spans="1:16" ht="10.199999999999999" customHeight="1" x14ac:dyDescent="0.3">
      <c r="A240" s="188">
        <v>86</v>
      </c>
      <c r="B240" s="7" t="s">
        <v>285</v>
      </c>
      <c r="C240" s="159" t="s">
        <v>29</v>
      </c>
      <c r="D240" s="179" t="s">
        <v>32</v>
      </c>
      <c r="E240" s="218"/>
      <c r="F240" s="219" t="s">
        <v>419</v>
      </c>
      <c r="G240" s="219" t="s">
        <v>419</v>
      </c>
      <c r="H240" s="220">
        <f>COUNTIFS(E240:G241,"④")</f>
        <v>2</v>
      </c>
      <c r="I240" s="220"/>
      <c r="J240" s="221">
        <f>IF(H240=2,1,IF(H240=1,2,3))</f>
        <v>1</v>
      </c>
      <c r="K240" s="22"/>
      <c r="M240" s="36">
        <v>291</v>
      </c>
      <c r="N240" s="37" t="str">
        <f>IF(J240=1,B240,IF(J242=1,B242,IF(J244=1,B244,"")))</f>
        <v>米川　結翔</v>
      </c>
      <c r="O240" s="37" t="str">
        <f>IF(J240=1,C240,IF(J242=1,C242,IF(J244=1,C244,"")))</f>
        <v>日本学連</v>
      </c>
      <c r="P240" s="37" t="str">
        <f>IF(J240=1,D240,IF(J242=1,D242,IF(J244=1,D244,"")))</f>
        <v>明治大学</v>
      </c>
    </row>
    <row r="241" spans="1:16" ht="10.199999999999999" customHeight="1" x14ac:dyDescent="0.3">
      <c r="A241" s="189"/>
      <c r="B241" s="8" t="s">
        <v>286</v>
      </c>
      <c r="C241" s="169"/>
      <c r="D241" s="181"/>
      <c r="E241" s="218"/>
      <c r="F241" s="219"/>
      <c r="G241" s="219"/>
      <c r="H241" s="220"/>
      <c r="I241" s="220"/>
      <c r="J241" s="221"/>
      <c r="K241" s="22"/>
      <c r="M241" s="36">
        <v>292</v>
      </c>
      <c r="N241" s="37" t="str">
        <f>IF(J240=1,B241,IF(J242=1,B243,IF(J244=1,B245,"")))</f>
        <v>青松　淑佳</v>
      </c>
      <c r="O241" s="37">
        <f>IF(J240=1,C241,IF(J242=1,C243,IF(J244=1,C245,"")))</f>
        <v>0</v>
      </c>
      <c r="P241" s="37">
        <f>IF(J240=1,D241,IF(J242=1,D243,IF(J244=1,D245,"")))</f>
        <v>0</v>
      </c>
    </row>
    <row r="242" spans="1:16" ht="10.199999999999999" customHeight="1" x14ac:dyDescent="0.3">
      <c r="A242" s="188">
        <v>87</v>
      </c>
      <c r="B242" s="7" t="s">
        <v>287</v>
      </c>
      <c r="C242" s="159" t="s">
        <v>12</v>
      </c>
      <c r="D242" s="179" t="s">
        <v>154</v>
      </c>
      <c r="E242" s="219">
        <v>0</v>
      </c>
      <c r="F242" s="218"/>
      <c r="G242" s="219">
        <v>3</v>
      </c>
      <c r="H242" s="220">
        <f t="shared" ref="H242" si="90">COUNTIFS(E242:G243,"④")</f>
        <v>0</v>
      </c>
      <c r="I242" s="220"/>
      <c r="J242" s="221">
        <f t="shared" ref="J242" si="91">IF(H242=2,1,IF(H242=1,2,3))</f>
        <v>3</v>
      </c>
      <c r="K242" s="22"/>
      <c r="M242" s="36">
        <v>293</v>
      </c>
    </row>
    <row r="243" spans="1:16" ht="10.199999999999999" customHeight="1" x14ac:dyDescent="0.3">
      <c r="A243" s="189"/>
      <c r="B243" s="8" t="s">
        <v>288</v>
      </c>
      <c r="C243" s="169"/>
      <c r="D243" s="181"/>
      <c r="E243" s="219"/>
      <c r="F243" s="218"/>
      <c r="G243" s="219"/>
      <c r="H243" s="220"/>
      <c r="I243" s="220"/>
      <c r="J243" s="221"/>
      <c r="K243" s="22"/>
      <c r="M243" s="36">
        <v>294</v>
      </c>
    </row>
    <row r="244" spans="1:16" ht="10.199999999999999" customHeight="1" x14ac:dyDescent="0.3">
      <c r="A244" s="200">
        <v>88</v>
      </c>
      <c r="B244" s="11" t="s">
        <v>289</v>
      </c>
      <c r="C244" s="206" t="s">
        <v>52</v>
      </c>
      <c r="D244" s="33" t="s">
        <v>290</v>
      </c>
      <c r="E244" s="219">
        <v>1</v>
      </c>
      <c r="F244" s="219" t="s">
        <v>419</v>
      </c>
      <c r="G244" s="218"/>
      <c r="H244" s="220">
        <f>COUNTIFS(E244:G245,"④")</f>
        <v>1</v>
      </c>
      <c r="I244" s="220"/>
      <c r="J244" s="221">
        <f t="shared" ref="J244" si="92">IF(H244=2,1,IF(H244=1,2,3))</f>
        <v>2</v>
      </c>
      <c r="K244" s="22"/>
      <c r="M244" s="36">
        <v>295</v>
      </c>
    </row>
    <row r="245" spans="1:16" ht="10.199999999999999" customHeight="1" x14ac:dyDescent="0.3">
      <c r="A245" s="201"/>
      <c r="B245" s="13" t="s">
        <v>291</v>
      </c>
      <c r="C245" s="160"/>
      <c r="D245" s="34" t="s">
        <v>292</v>
      </c>
      <c r="E245" s="222"/>
      <c r="F245" s="222"/>
      <c r="G245" s="223"/>
      <c r="H245" s="224"/>
      <c r="I245" s="224"/>
      <c r="J245" s="225"/>
      <c r="K245" s="22"/>
      <c r="M245" s="36">
        <v>296</v>
      </c>
    </row>
    <row r="246" spans="1:16" ht="3.6" customHeight="1" x14ac:dyDescent="0.3">
      <c r="B246" s="12"/>
      <c r="C246" s="12"/>
      <c r="D246" s="12"/>
      <c r="E246" s="22"/>
      <c r="F246" s="22"/>
      <c r="G246" s="22"/>
      <c r="H246" s="22"/>
      <c r="I246" s="22"/>
      <c r="J246" s="22"/>
      <c r="K246" s="22"/>
    </row>
    <row r="247" spans="1:16" ht="10.199999999999999" customHeight="1" x14ac:dyDescent="0.3">
      <c r="A247" s="67">
        <v>30</v>
      </c>
      <c r="B247" s="3" t="s">
        <v>1</v>
      </c>
      <c r="C247" s="4" t="s">
        <v>2</v>
      </c>
      <c r="D247" s="29" t="s">
        <v>3</v>
      </c>
      <c r="E247" s="5">
        <f>A248</f>
        <v>89</v>
      </c>
      <c r="F247" s="5">
        <f>A248+1</f>
        <v>90</v>
      </c>
      <c r="G247" s="5">
        <f>A248+2</f>
        <v>91</v>
      </c>
      <c r="H247" s="5">
        <f>A248+3</f>
        <v>92</v>
      </c>
      <c r="I247" s="5" t="s">
        <v>4</v>
      </c>
      <c r="J247" s="5" t="s">
        <v>5</v>
      </c>
      <c r="K247" s="6" t="s">
        <v>6</v>
      </c>
      <c r="M247" s="36">
        <v>300</v>
      </c>
    </row>
    <row r="248" spans="1:16" ht="10.199999999999999" customHeight="1" x14ac:dyDescent="0.3">
      <c r="A248" s="188">
        <v>89</v>
      </c>
      <c r="B248" s="7" t="s">
        <v>293</v>
      </c>
      <c r="C248" s="18" t="s">
        <v>17</v>
      </c>
      <c r="D248" s="9" t="s">
        <v>69</v>
      </c>
      <c r="E248" s="218"/>
      <c r="F248" s="219" t="s">
        <v>419</v>
      </c>
      <c r="G248" s="219" t="s">
        <v>419</v>
      </c>
      <c r="H248" s="219" t="s">
        <v>419</v>
      </c>
      <c r="I248" s="229">
        <f>COUNTIFS(E248:H249,"④")</f>
        <v>3</v>
      </c>
      <c r="J248" s="219"/>
      <c r="K248" s="228">
        <f>IF(I248=3,1,IF(I248=2,2,IF(I248=1,3,4)))</f>
        <v>1</v>
      </c>
      <c r="M248" s="36">
        <v>301</v>
      </c>
      <c r="N248" s="37" t="str">
        <f>IF(K248=1,B248,IF(K250=1,B250,IF(K252=1,B252,IF(K254=1,B254,""))))</f>
        <v>内本　隆文</v>
      </c>
      <c r="O248" s="37" t="str">
        <f>IF(K248=1,C248,IF(K250=1,C250,IF(K252=1,C252,IF(K254=1,C254,""))))</f>
        <v>広島</v>
      </c>
      <c r="P248" s="37" t="str">
        <f>IF(K248=1,D248,IF(K250=1,D250,IF(K252=1,D252,IF(K254=1,D254,""))))</f>
        <v>NTT西日本</v>
      </c>
    </row>
    <row r="249" spans="1:16" ht="10.199999999999999" customHeight="1" x14ac:dyDescent="0.3">
      <c r="A249" s="189"/>
      <c r="B249" s="8" t="s">
        <v>294</v>
      </c>
      <c r="C249" s="19" t="s">
        <v>37</v>
      </c>
      <c r="D249" s="10" t="s">
        <v>38</v>
      </c>
      <c r="E249" s="218"/>
      <c r="F249" s="219"/>
      <c r="G249" s="219"/>
      <c r="H249" s="219"/>
      <c r="I249" s="229"/>
      <c r="J249" s="219"/>
      <c r="K249" s="228"/>
      <c r="M249" s="36">
        <v>302</v>
      </c>
      <c r="N249" s="37" t="str">
        <f>IF(K248=1,B249,IF(K250=1,B251,IF(K252=1,B253,IF(K254=1,B255,""))))</f>
        <v>吉田　澪奈</v>
      </c>
      <c r="O249" s="37" t="str">
        <f>IF(K248=1,C249,IF(K250=1,C251,IF(K252=1,C253,IF(K254=1,C255,""))))</f>
        <v>東京</v>
      </c>
      <c r="P249" s="37" t="str">
        <f>IF(K248=1,D249,IF(K250=1,D251,IF(K252=1,D253,IF(K254=1,D255,""))))</f>
        <v>ヨネックス</v>
      </c>
    </row>
    <row r="250" spans="1:16" ht="10.199999999999999" customHeight="1" x14ac:dyDescent="0.3">
      <c r="A250" s="200">
        <v>90</v>
      </c>
      <c r="B250" s="11" t="s">
        <v>295</v>
      </c>
      <c r="C250" s="206" t="s">
        <v>296</v>
      </c>
      <c r="D250" s="33" t="s">
        <v>297</v>
      </c>
      <c r="E250" s="219">
        <v>0</v>
      </c>
      <c r="F250" s="218"/>
      <c r="G250" s="219">
        <v>0</v>
      </c>
      <c r="H250" s="219">
        <v>0</v>
      </c>
      <c r="I250" s="229">
        <f t="shared" ref="I250" si="93">COUNTIFS(E250:H251,"④")</f>
        <v>0</v>
      </c>
      <c r="J250" s="219"/>
      <c r="K250" s="228">
        <f t="shared" ref="K250" si="94">IF(I250=3,1,IF(I250=2,2,IF(I250=1,3,4)))</f>
        <v>4</v>
      </c>
      <c r="M250" s="36">
        <v>303</v>
      </c>
    </row>
    <row r="251" spans="1:16" ht="10.199999999999999" customHeight="1" x14ac:dyDescent="0.3">
      <c r="A251" s="209"/>
      <c r="B251" s="11" t="s">
        <v>298</v>
      </c>
      <c r="C251" s="206"/>
      <c r="D251" s="33" t="s">
        <v>299</v>
      </c>
      <c r="E251" s="219"/>
      <c r="F251" s="218"/>
      <c r="G251" s="219"/>
      <c r="H251" s="219"/>
      <c r="I251" s="229"/>
      <c r="J251" s="219"/>
      <c r="K251" s="228"/>
      <c r="M251" s="36">
        <v>304</v>
      </c>
    </row>
    <row r="252" spans="1:16" ht="10.199999999999999" customHeight="1" x14ac:dyDescent="0.3">
      <c r="A252" s="188">
        <v>91</v>
      </c>
      <c r="B252" s="7" t="s">
        <v>300</v>
      </c>
      <c r="C252" s="159" t="s">
        <v>8</v>
      </c>
      <c r="D252" s="179" t="s">
        <v>9</v>
      </c>
      <c r="E252" s="219">
        <v>1</v>
      </c>
      <c r="F252" s="219" t="s">
        <v>419</v>
      </c>
      <c r="G252" s="218"/>
      <c r="H252" s="219">
        <v>2</v>
      </c>
      <c r="I252" s="229">
        <f t="shared" ref="I252" si="95">COUNTIFS(E252:H253,"④")</f>
        <v>1</v>
      </c>
      <c r="J252" s="219"/>
      <c r="K252" s="228">
        <f t="shared" ref="K252" si="96">IF(I252=3,1,IF(I252=2,2,IF(I252=1,3,4)))</f>
        <v>3</v>
      </c>
      <c r="M252" s="36">
        <v>305</v>
      </c>
    </row>
    <row r="253" spans="1:16" ht="10.199999999999999" customHeight="1" x14ac:dyDescent="0.3">
      <c r="A253" s="189"/>
      <c r="B253" s="8" t="s">
        <v>301</v>
      </c>
      <c r="C253" s="169"/>
      <c r="D253" s="181"/>
      <c r="E253" s="194"/>
      <c r="F253" s="194"/>
      <c r="G253" s="192"/>
      <c r="H253" s="219"/>
      <c r="I253" s="229"/>
      <c r="J253" s="219"/>
      <c r="K253" s="228"/>
      <c r="M253" s="36">
        <v>306</v>
      </c>
    </row>
    <row r="254" spans="1:16" ht="10.199999999999999" customHeight="1" x14ac:dyDescent="0.3">
      <c r="A254" s="200">
        <v>92</v>
      </c>
      <c r="B254" s="11" t="s">
        <v>302</v>
      </c>
      <c r="C254" s="206" t="s">
        <v>29</v>
      </c>
      <c r="D254" s="33" t="s">
        <v>303</v>
      </c>
      <c r="E254" s="219">
        <v>3</v>
      </c>
      <c r="F254" s="219" t="s">
        <v>419</v>
      </c>
      <c r="G254" s="219" t="s">
        <v>419</v>
      </c>
      <c r="H254" s="218"/>
      <c r="I254" s="229">
        <f t="shared" ref="I254" si="97">COUNTIFS(E254:H255,"④")</f>
        <v>2</v>
      </c>
      <c r="J254" s="219"/>
      <c r="K254" s="228">
        <f t="shared" ref="K254" si="98">IF(I254=3,1,IF(I254=2,2,IF(I254=1,3,4)))</f>
        <v>2</v>
      </c>
      <c r="M254" s="36">
        <v>307</v>
      </c>
    </row>
    <row r="255" spans="1:16" ht="10.199999999999999" customHeight="1" x14ac:dyDescent="0.3">
      <c r="A255" s="201"/>
      <c r="B255" s="13" t="s">
        <v>304</v>
      </c>
      <c r="C255" s="160"/>
      <c r="D255" s="34" t="s">
        <v>147</v>
      </c>
      <c r="E255" s="222"/>
      <c r="F255" s="222"/>
      <c r="G255" s="222"/>
      <c r="H255" s="223"/>
      <c r="I255" s="230"/>
      <c r="J255" s="222"/>
      <c r="K255" s="228"/>
      <c r="M255" s="36">
        <v>308</v>
      </c>
    </row>
    <row r="256" spans="1:16" ht="3.6" customHeight="1" x14ac:dyDescent="0.3">
      <c r="B256" s="12"/>
      <c r="C256" s="12"/>
      <c r="D256" s="12"/>
      <c r="E256" s="22"/>
      <c r="F256" s="22"/>
      <c r="G256" s="22"/>
      <c r="H256" s="22"/>
      <c r="I256" s="22"/>
      <c r="J256" s="22"/>
      <c r="K256" s="22"/>
    </row>
    <row r="257" spans="1:16" ht="10.199999999999999" customHeight="1" x14ac:dyDescent="0.3">
      <c r="A257" s="67">
        <v>31</v>
      </c>
      <c r="B257" s="3" t="s">
        <v>1</v>
      </c>
      <c r="C257" s="4" t="s">
        <v>2</v>
      </c>
      <c r="D257" s="29" t="s">
        <v>3</v>
      </c>
      <c r="E257" s="5">
        <f>A258</f>
        <v>93</v>
      </c>
      <c r="F257" s="5">
        <f>A258+1</f>
        <v>94</v>
      </c>
      <c r="G257" s="5">
        <f>A258+2</f>
        <v>95</v>
      </c>
      <c r="H257" s="5" t="s">
        <v>4</v>
      </c>
      <c r="I257" s="5" t="s">
        <v>5</v>
      </c>
      <c r="J257" s="6" t="s">
        <v>6</v>
      </c>
      <c r="K257" s="12"/>
      <c r="M257" s="36">
        <v>310</v>
      </c>
    </row>
    <row r="258" spans="1:16" ht="10.199999999999999" customHeight="1" x14ac:dyDescent="0.3">
      <c r="A258" s="188">
        <v>93</v>
      </c>
      <c r="B258" s="7" t="s">
        <v>305</v>
      </c>
      <c r="C258" s="159" t="s">
        <v>8</v>
      </c>
      <c r="D258" s="179" t="s">
        <v>9</v>
      </c>
      <c r="E258" s="218"/>
      <c r="F258" s="219" t="s">
        <v>419</v>
      </c>
      <c r="G258" s="219" t="s">
        <v>419</v>
      </c>
      <c r="H258" s="220">
        <f>COUNTIFS(E258:G259,"④")</f>
        <v>2</v>
      </c>
      <c r="I258" s="220"/>
      <c r="J258" s="221">
        <f>IF(H258=2,1,IF(H258=1,2,3))</f>
        <v>1</v>
      </c>
      <c r="K258" s="22"/>
      <c r="M258" s="36">
        <v>311</v>
      </c>
      <c r="N258" s="37" t="str">
        <f>IF(J258=1,B258,IF(J260=1,B260,IF(J262=1,B262,"")))</f>
        <v>阪本　　崚</v>
      </c>
      <c r="O258" s="37" t="str">
        <f>IF(J258=1,C258,IF(J260=1,C260,IF(J262=1,C262,"")))</f>
        <v>京都</v>
      </c>
      <c r="P258" s="37" t="str">
        <f>IF(J258=1,D258,IF(J260=1,D260,IF(J262=1,D262,"")))</f>
        <v>ワタキューセイモア</v>
      </c>
    </row>
    <row r="259" spans="1:16" ht="10.199999999999999" customHeight="1" x14ac:dyDescent="0.3">
      <c r="A259" s="189"/>
      <c r="B259" s="8" t="s">
        <v>306</v>
      </c>
      <c r="C259" s="169"/>
      <c r="D259" s="181"/>
      <c r="E259" s="218"/>
      <c r="F259" s="219"/>
      <c r="G259" s="219"/>
      <c r="H259" s="220"/>
      <c r="I259" s="220"/>
      <c r="J259" s="221"/>
      <c r="K259" s="22"/>
      <c r="M259" s="36">
        <v>312</v>
      </c>
      <c r="N259" s="37" t="str">
        <f>IF(J258=1,B259,IF(J260=1,B261,IF(J262=1,B263,"")))</f>
        <v>辻倉　奈津</v>
      </c>
      <c r="O259" s="37">
        <f>IF(J258=1,C259,IF(J260=1,C261,IF(J262=1,C263,"")))</f>
        <v>0</v>
      </c>
      <c r="P259" s="37">
        <f>IF(J258=1,D259,IF(J260=1,D261,IF(J262=1,D263,"")))</f>
        <v>0</v>
      </c>
    </row>
    <row r="260" spans="1:16" ht="10.199999999999999" customHeight="1" x14ac:dyDescent="0.3">
      <c r="A260" s="188">
        <v>94</v>
      </c>
      <c r="B260" s="7" t="s">
        <v>307</v>
      </c>
      <c r="C260" s="159" t="s">
        <v>17</v>
      </c>
      <c r="D260" s="179" t="s">
        <v>94</v>
      </c>
      <c r="E260" s="219">
        <v>2</v>
      </c>
      <c r="F260" s="218"/>
      <c r="G260" s="219">
        <v>0</v>
      </c>
      <c r="H260" s="220">
        <f t="shared" ref="H260" si="99">COUNTIFS(E260:G261,"④")</f>
        <v>0</v>
      </c>
      <c r="I260" s="220"/>
      <c r="J260" s="221">
        <f t="shared" ref="J260" si="100">IF(H260=2,1,IF(H260=1,2,3))</f>
        <v>3</v>
      </c>
      <c r="K260" s="22"/>
      <c r="M260" s="36">
        <v>313</v>
      </c>
    </row>
    <row r="261" spans="1:16" ht="10.199999999999999" customHeight="1" x14ac:dyDescent="0.3">
      <c r="A261" s="189"/>
      <c r="B261" s="8" t="s">
        <v>308</v>
      </c>
      <c r="C261" s="169"/>
      <c r="D261" s="181"/>
      <c r="E261" s="219"/>
      <c r="F261" s="218"/>
      <c r="G261" s="219"/>
      <c r="H261" s="220"/>
      <c r="I261" s="220"/>
      <c r="J261" s="221"/>
      <c r="K261" s="22"/>
      <c r="M261" s="36">
        <v>314</v>
      </c>
    </row>
    <row r="262" spans="1:16" ht="10.199999999999999" customHeight="1" x14ac:dyDescent="0.3">
      <c r="A262" s="200">
        <v>95</v>
      </c>
      <c r="B262" s="11" t="s">
        <v>309</v>
      </c>
      <c r="C262" s="12" t="s">
        <v>20</v>
      </c>
      <c r="D262" s="33" t="s">
        <v>60</v>
      </c>
      <c r="E262" s="219">
        <v>1</v>
      </c>
      <c r="F262" s="219" t="s">
        <v>419</v>
      </c>
      <c r="G262" s="218"/>
      <c r="H262" s="220">
        <f>COUNTIFS(E262:G263,"④")</f>
        <v>1</v>
      </c>
      <c r="I262" s="220"/>
      <c r="J262" s="221">
        <f t="shared" ref="J262" si="101">IF(H262=2,1,IF(H262=1,2,3))</f>
        <v>2</v>
      </c>
      <c r="K262" s="22"/>
      <c r="M262" s="36">
        <v>315</v>
      </c>
    </row>
    <row r="263" spans="1:16" ht="10.199999999999999" customHeight="1" x14ac:dyDescent="0.3">
      <c r="A263" s="201"/>
      <c r="B263" s="13" t="s">
        <v>310</v>
      </c>
      <c r="C263" s="14" t="s">
        <v>55</v>
      </c>
      <c r="D263" s="34" t="s">
        <v>38</v>
      </c>
      <c r="E263" s="222"/>
      <c r="F263" s="222"/>
      <c r="G263" s="223"/>
      <c r="H263" s="224"/>
      <c r="I263" s="224"/>
      <c r="J263" s="225"/>
      <c r="K263" s="22"/>
      <c r="M263" s="36">
        <v>316</v>
      </c>
    </row>
    <row r="264" spans="1:16" ht="3.6" customHeight="1" x14ac:dyDescent="0.3">
      <c r="B264" s="12"/>
      <c r="C264" s="12"/>
      <c r="D264" s="12"/>
      <c r="E264" s="22"/>
      <c r="F264" s="22"/>
      <c r="G264" s="22"/>
      <c r="H264" s="22"/>
      <c r="I264" s="22"/>
      <c r="J264" s="22"/>
      <c r="K264" s="22"/>
    </row>
    <row r="265" spans="1:16" ht="10.199999999999999" customHeight="1" x14ac:dyDescent="0.3">
      <c r="A265" s="67">
        <v>32</v>
      </c>
      <c r="B265" s="3" t="s">
        <v>1</v>
      </c>
      <c r="C265" s="4" t="s">
        <v>2</v>
      </c>
      <c r="D265" s="29" t="s">
        <v>3</v>
      </c>
      <c r="E265" s="5">
        <f>A266</f>
        <v>96</v>
      </c>
      <c r="F265" s="5">
        <f>A266+1</f>
        <v>97</v>
      </c>
      <c r="G265" s="5">
        <f>A266+2</f>
        <v>98</v>
      </c>
      <c r="H265" s="5" t="s">
        <v>4</v>
      </c>
      <c r="I265" s="5" t="s">
        <v>5</v>
      </c>
      <c r="J265" s="6" t="s">
        <v>6</v>
      </c>
      <c r="K265" s="22"/>
      <c r="M265" s="36">
        <v>320</v>
      </c>
    </row>
    <row r="266" spans="1:16" ht="10.199999999999999" customHeight="1" x14ac:dyDescent="0.3">
      <c r="A266" s="188">
        <v>96</v>
      </c>
      <c r="B266" s="7" t="s">
        <v>311</v>
      </c>
      <c r="C266" s="18" t="s">
        <v>312</v>
      </c>
      <c r="D266" s="9" t="s">
        <v>313</v>
      </c>
      <c r="E266" s="218"/>
      <c r="F266" s="219">
        <v>1</v>
      </c>
      <c r="G266" s="219" t="s">
        <v>419</v>
      </c>
      <c r="H266" s="220">
        <f>COUNTIFS(E266:G267,"④")</f>
        <v>1</v>
      </c>
      <c r="I266" s="220"/>
      <c r="J266" s="221">
        <f>IF(H266=2,1,IF(H266=1,2,3))</f>
        <v>2</v>
      </c>
      <c r="K266" s="22"/>
      <c r="M266" s="36">
        <v>321</v>
      </c>
      <c r="N266" s="37" t="str">
        <f>IF(J266=1,B266,IF(J268=1,B268,IF(J270=1,B270,"")))</f>
        <v>西條　　惟</v>
      </c>
      <c r="O266" s="37" t="str">
        <f>IF(J266=1,C266,IF(J268=1,C268,IF(J270=1,C270,"")))</f>
        <v>埼玉</v>
      </c>
      <c r="P266" s="37" t="str">
        <f>IF(J266=1,D266,IF(J268=1,D268,IF(J270=1,D270,"")))</f>
        <v>熊谷ホリデー</v>
      </c>
    </row>
    <row r="267" spans="1:16" ht="10.199999999999999" customHeight="1" x14ac:dyDescent="0.3">
      <c r="A267" s="189"/>
      <c r="B267" s="8" t="s">
        <v>314</v>
      </c>
      <c r="C267" s="19" t="s">
        <v>20</v>
      </c>
      <c r="D267" s="10" t="s">
        <v>303</v>
      </c>
      <c r="E267" s="218"/>
      <c r="F267" s="219"/>
      <c r="G267" s="219"/>
      <c r="H267" s="220"/>
      <c r="I267" s="220"/>
      <c r="J267" s="221"/>
      <c r="K267" s="22"/>
      <c r="M267" s="36">
        <v>322</v>
      </c>
      <c r="N267" s="37" t="str">
        <f>IF(J266=1,B267,IF(J268=1,B269,IF(J270=1,B271,"")))</f>
        <v>西東 彩菜</v>
      </c>
      <c r="O267" s="37">
        <f>IF(J266=1,C267,IF(J268=1,C269,IF(J270=1,C271,"")))</f>
        <v>0</v>
      </c>
      <c r="P267" s="37" t="str">
        <f>IF(J266=1,D267,IF(J268=1,D269,IF(J270=1,D271,"")))</f>
        <v>チームM's</v>
      </c>
    </row>
    <row r="268" spans="1:16" ht="10.199999999999999" customHeight="1" x14ac:dyDescent="0.3">
      <c r="A268" s="188">
        <v>97</v>
      </c>
      <c r="B268" s="7" t="s">
        <v>315</v>
      </c>
      <c r="C268" s="159" t="s">
        <v>12</v>
      </c>
      <c r="D268" s="9" t="s">
        <v>316</v>
      </c>
      <c r="E268" s="219" t="s">
        <v>419</v>
      </c>
      <c r="F268" s="218"/>
      <c r="G268" s="219" t="s">
        <v>419</v>
      </c>
      <c r="H268" s="220">
        <f t="shared" ref="H268" si="102">COUNTIFS(E268:G269,"④")</f>
        <v>2</v>
      </c>
      <c r="I268" s="220"/>
      <c r="J268" s="221">
        <f t="shared" ref="J268" si="103">IF(H268=2,1,IF(H268=1,2,3))</f>
        <v>1</v>
      </c>
      <c r="K268" s="22"/>
      <c r="M268" s="36">
        <v>323</v>
      </c>
    </row>
    <row r="269" spans="1:16" ht="10.199999999999999" customHeight="1" x14ac:dyDescent="0.3">
      <c r="A269" s="189"/>
      <c r="B269" s="8" t="s">
        <v>409</v>
      </c>
      <c r="C269" s="169"/>
      <c r="D269" s="10" t="s">
        <v>410</v>
      </c>
      <c r="E269" s="219"/>
      <c r="F269" s="218"/>
      <c r="G269" s="219"/>
      <c r="H269" s="220"/>
      <c r="I269" s="220"/>
      <c r="J269" s="221"/>
      <c r="K269" s="22"/>
      <c r="M269" s="36">
        <v>324</v>
      </c>
    </row>
    <row r="270" spans="1:16" ht="10.199999999999999" customHeight="1" x14ac:dyDescent="0.3">
      <c r="A270" s="200">
        <v>98</v>
      </c>
      <c r="B270" s="11" t="s">
        <v>317</v>
      </c>
      <c r="C270" s="12" t="s">
        <v>52</v>
      </c>
      <c r="D270" s="33" t="s">
        <v>53</v>
      </c>
      <c r="E270" s="219">
        <v>3</v>
      </c>
      <c r="F270" s="219">
        <v>2</v>
      </c>
      <c r="G270" s="218"/>
      <c r="H270" s="220">
        <f>COUNTIFS(E270:G271,"④")</f>
        <v>0</v>
      </c>
      <c r="I270" s="220"/>
      <c r="J270" s="221">
        <f t="shared" ref="J270" si="104">IF(H270=2,1,IF(H270=1,2,3))</f>
        <v>3</v>
      </c>
      <c r="K270" s="22"/>
      <c r="M270" s="36">
        <v>325</v>
      </c>
    </row>
    <row r="271" spans="1:16" ht="10.199999999999999" customHeight="1" x14ac:dyDescent="0.3">
      <c r="A271" s="201"/>
      <c r="B271" s="13" t="s">
        <v>318</v>
      </c>
      <c r="C271" s="14" t="s">
        <v>117</v>
      </c>
      <c r="D271" s="34" t="s">
        <v>118</v>
      </c>
      <c r="E271" s="222"/>
      <c r="F271" s="222"/>
      <c r="G271" s="223"/>
      <c r="H271" s="224"/>
      <c r="I271" s="224"/>
      <c r="J271" s="225"/>
      <c r="K271" s="22"/>
      <c r="M271" s="36">
        <v>326</v>
      </c>
    </row>
    <row r="272" spans="1:16" ht="3.6" customHeight="1" x14ac:dyDescent="0.3">
      <c r="B272" s="12"/>
      <c r="C272" s="12"/>
      <c r="D272" s="12"/>
      <c r="E272" s="12"/>
      <c r="F272" s="12"/>
      <c r="G272" s="12"/>
      <c r="H272" s="12"/>
      <c r="I272" s="12"/>
      <c r="J272" s="12"/>
      <c r="K272" s="22"/>
    </row>
    <row r="273" spans="1:16" ht="10.199999999999999" customHeight="1" x14ac:dyDescent="0.3">
      <c r="A273" s="67">
        <v>33</v>
      </c>
      <c r="B273" s="3" t="s">
        <v>1</v>
      </c>
      <c r="C273" s="4" t="s">
        <v>2</v>
      </c>
      <c r="D273" s="29" t="s">
        <v>3</v>
      </c>
      <c r="E273" s="5">
        <f>A274</f>
        <v>99</v>
      </c>
      <c r="F273" s="5">
        <f>A274+1</f>
        <v>100</v>
      </c>
      <c r="G273" s="5">
        <f>A274+2</f>
        <v>101</v>
      </c>
      <c r="H273" s="5" t="s">
        <v>4</v>
      </c>
      <c r="I273" s="5" t="s">
        <v>5</v>
      </c>
      <c r="J273" s="6" t="s">
        <v>6</v>
      </c>
      <c r="K273" s="22"/>
      <c r="M273" s="36">
        <v>330</v>
      </c>
    </row>
    <row r="274" spans="1:16" ht="10.199999999999999" customHeight="1" x14ac:dyDescent="0.3">
      <c r="A274" s="188">
        <v>99</v>
      </c>
      <c r="B274" s="7" t="s">
        <v>319</v>
      </c>
      <c r="C274" s="159" t="s">
        <v>55</v>
      </c>
      <c r="D274" s="179" t="s">
        <v>38</v>
      </c>
      <c r="E274" s="218"/>
      <c r="F274" s="219" t="s">
        <v>419</v>
      </c>
      <c r="G274" s="219" t="s">
        <v>419</v>
      </c>
      <c r="H274" s="220">
        <f>COUNTIFS(E274:G275,"④")</f>
        <v>2</v>
      </c>
      <c r="I274" s="220"/>
      <c r="J274" s="221">
        <f>IF(H274=2,1,IF(H274=1,2,3))</f>
        <v>1</v>
      </c>
      <c r="K274" s="22"/>
      <c r="M274" s="36">
        <v>331</v>
      </c>
      <c r="N274" s="37" t="str">
        <f>IF(J274=1,B274,IF(J276=1,B276,IF(J278=1,B278,"")))</f>
        <v>小松　芹奈</v>
      </c>
      <c r="O274" s="37" t="str">
        <f>IF(J274=1,C274,IF(J276=1,C276,IF(J278=1,C278,"")))</f>
        <v>東京</v>
      </c>
      <c r="P274" s="37" t="str">
        <f>IF(J274=1,D274,IF(J276=1,D276,IF(J278=1,D278,"")))</f>
        <v>ヨネックス</v>
      </c>
    </row>
    <row r="275" spans="1:16" ht="10.199999999999999" customHeight="1" x14ac:dyDescent="0.3">
      <c r="A275" s="189"/>
      <c r="B275" s="8" t="s">
        <v>320</v>
      </c>
      <c r="C275" s="169"/>
      <c r="D275" s="181"/>
      <c r="E275" s="218"/>
      <c r="F275" s="219"/>
      <c r="G275" s="219"/>
      <c r="H275" s="220"/>
      <c r="I275" s="220"/>
      <c r="J275" s="221"/>
      <c r="K275" s="22"/>
      <c r="M275" s="36">
        <v>332</v>
      </c>
      <c r="N275" s="37" t="str">
        <f>IF(J274=1,B275,IF(J276=1,B277,IF(J278=1,B279,"")))</f>
        <v>伊藤　　幹</v>
      </c>
      <c r="O275" s="37">
        <f>IF(J274=1,C275,IF(J276=1,C277,IF(J278=1,C279,"")))</f>
        <v>0</v>
      </c>
      <c r="P275" s="37">
        <f>IF(J274=1,D275,IF(J276=1,D277,IF(J278=1,D279,"")))</f>
        <v>0</v>
      </c>
    </row>
    <row r="276" spans="1:16" ht="10.199999999999999" customHeight="1" x14ac:dyDescent="0.3">
      <c r="A276" s="188">
        <v>100</v>
      </c>
      <c r="B276" s="7" t="s">
        <v>321</v>
      </c>
      <c r="C276" s="159" t="s">
        <v>20</v>
      </c>
      <c r="D276" s="9" t="s">
        <v>322</v>
      </c>
      <c r="E276" s="219">
        <v>0</v>
      </c>
      <c r="F276" s="218"/>
      <c r="G276" s="219">
        <v>0</v>
      </c>
      <c r="H276" s="220">
        <f t="shared" ref="H276" si="105">COUNTIFS(E276:G277,"④")</f>
        <v>0</v>
      </c>
      <c r="I276" s="220"/>
      <c r="J276" s="221">
        <f t="shared" ref="J276" si="106">IF(H276=2,1,IF(H276=1,2,3))</f>
        <v>3</v>
      </c>
      <c r="K276" s="22"/>
      <c r="M276" s="36">
        <v>333</v>
      </c>
    </row>
    <row r="277" spans="1:16" ht="10.199999999999999" customHeight="1" x14ac:dyDescent="0.3">
      <c r="A277" s="189"/>
      <c r="B277" s="8" t="s">
        <v>323</v>
      </c>
      <c r="C277" s="169"/>
      <c r="D277" s="10" t="s">
        <v>21</v>
      </c>
      <c r="E277" s="219"/>
      <c r="F277" s="218"/>
      <c r="G277" s="219"/>
      <c r="H277" s="220"/>
      <c r="I277" s="220"/>
      <c r="J277" s="221"/>
      <c r="K277" s="22"/>
      <c r="M277" s="36">
        <v>334</v>
      </c>
    </row>
    <row r="278" spans="1:16" ht="10.199999999999999" customHeight="1" x14ac:dyDescent="0.3">
      <c r="A278" s="200">
        <v>101</v>
      </c>
      <c r="B278" s="11" t="s">
        <v>324</v>
      </c>
      <c r="C278" s="12" t="s">
        <v>325</v>
      </c>
      <c r="D278" s="33" t="s">
        <v>326</v>
      </c>
      <c r="E278" s="219">
        <v>2</v>
      </c>
      <c r="F278" s="219" t="s">
        <v>419</v>
      </c>
      <c r="G278" s="218"/>
      <c r="H278" s="220">
        <f>COUNTIFS(E278:G279,"④")</f>
        <v>1</v>
      </c>
      <c r="I278" s="220"/>
      <c r="J278" s="221">
        <f t="shared" ref="J278" si="107">IF(H278=2,1,IF(H278=1,2,3))</f>
        <v>2</v>
      </c>
      <c r="K278" s="22"/>
      <c r="M278" s="36">
        <v>335</v>
      </c>
    </row>
    <row r="279" spans="1:16" ht="10.199999999999999" customHeight="1" x14ac:dyDescent="0.3">
      <c r="A279" s="201"/>
      <c r="B279" s="13" t="s">
        <v>327</v>
      </c>
      <c r="C279" s="14" t="s">
        <v>66</v>
      </c>
      <c r="D279" s="34" t="s">
        <v>149</v>
      </c>
      <c r="E279" s="222"/>
      <c r="F279" s="222"/>
      <c r="G279" s="223"/>
      <c r="H279" s="224"/>
      <c r="I279" s="224"/>
      <c r="J279" s="225"/>
      <c r="K279" s="22"/>
      <c r="M279" s="36">
        <v>336</v>
      </c>
    </row>
    <row r="280" spans="1:16" ht="3.6" customHeight="1" x14ac:dyDescent="0.3">
      <c r="B280" s="12"/>
      <c r="C280" s="12"/>
      <c r="D280" s="12"/>
      <c r="E280" s="22"/>
      <c r="F280" s="22"/>
      <c r="G280" s="22"/>
      <c r="H280" s="22"/>
      <c r="I280" s="22"/>
      <c r="J280" s="22"/>
      <c r="K280" s="22"/>
    </row>
    <row r="281" spans="1:16" ht="10.199999999999999" customHeight="1" x14ac:dyDescent="0.3">
      <c r="A281" s="67">
        <v>34</v>
      </c>
      <c r="B281" s="3" t="s">
        <v>1</v>
      </c>
      <c r="C281" s="4" t="s">
        <v>2</v>
      </c>
      <c r="D281" s="29" t="s">
        <v>3</v>
      </c>
      <c r="E281" s="5">
        <f>A282</f>
        <v>102</v>
      </c>
      <c r="F281" s="5">
        <f>A282+1</f>
        <v>103</v>
      </c>
      <c r="G281" s="5">
        <f>A282+2</f>
        <v>104</v>
      </c>
      <c r="H281" s="5" t="s">
        <v>4</v>
      </c>
      <c r="I281" s="5" t="s">
        <v>5</v>
      </c>
      <c r="J281" s="6" t="s">
        <v>6</v>
      </c>
      <c r="K281" s="22"/>
      <c r="M281" s="36">
        <v>340</v>
      </c>
    </row>
    <row r="282" spans="1:16" ht="10.199999999999999" customHeight="1" x14ac:dyDescent="0.3">
      <c r="A282" s="188">
        <v>102</v>
      </c>
      <c r="B282" s="7" t="s">
        <v>328</v>
      </c>
      <c r="C282" s="18" t="s">
        <v>52</v>
      </c>
      <c r="D282" s="9" t="s">
        <v>53</v>
      </c>
      <c r="E282" s="218"/>
      <c r="F282" s="219" t="s">
        <v>419</v>
      </c>
      <c r="G282" s="219" t="s">
        <v>419</v>
      </c>
      <c r="H282" s="220">
        <f>COUNTIFS(E282:G283,"④")</f>
        <v>2</v>
      </c>
      <c r="I282" s="220"/>
      <c r="J282" s="221">
        <f>IF(H282=2,1,IF(H282=1,2,3))</f>
        <v>1</v>
      </c>
      <c r="K282" s="22"/>
      <c r="M282" s="36">
        <v>341</v>
      </c>
      <c r="N282" s="37" t="str">
        <f>IF(J282=1,B282,IF(J284=1,B284,IF(J286=1,B286,"")))</f>
        <v>根岸 楓英奈</v>
      </c>
      <c r="O282" s="37" t="str">
        <f>IF(J282=1,C282,IF(J284=1,C284,IF(J286=1,C286,"")))</f>
        <v>兵庫</v>
      </c>
      <c r="P282" s="37" t="str">
        <f>IF(J282=1,D282,IF(J284=1,D284,IF(J286=1,D286,"")))</f>
        <v>東芝姫路</v>
      </c>
    </row>
    <row r="283" spans="1:16" ht="10.199999999999999" customHeight="1" x14ac:dyDescent="0.3">
      <c r="A283" s="189"/>
      <c r="B283" s="8" t="s">
        <v>329</v>
      </c>
      <c r="C283" s="19" t="s">
        <v>20</v>
      </c>
      <c r="D283" s="10" t="s">
        <v>78</v>
      </c>
      <c r="E283" s="218"/>
      <c r="F283" s="219"/>
      <c r="G283" s="219"/>
      <c r="H283" s="220"/>
      <c r="I283" s="220"/>
      <c r="J283" s="221"/>
      <c r="K283" s="22"/>
      <c r="M283" s="36">
        <v>342</v>
      </c>
      <c r="N283" s="37" t="str">
        <f>IF(J282=1,B283,IF(J284=1,B285,IF(J286=1,B287,"")))</f>
        <v>橋場 柊一郎</v>
      </c>
      <c r="O283" s="37" t="str">
        <f>IF(J282=1,C283,IF(J284=1,C285,IF(J286=1,C287,"")))</f>
        <v>日本学連</v>
      </c>
      <c r="P283" s="37" t="str">
        <f>IF(J282=1,D283,IF(J284=1,D285,IF(J286=1,D287,"")))</f>
        <v>法政大学</v>
      </c>
    </row>
    <row r="284" spans="1:16" ht="10.199999999999999" customHeight="1" x14ac:dyDescent="0.3">
      <c r="A284" s="188">
        <v>103</v>
      </c>
      <c r="B284" s="7" t="s">
        <v>330</v>
      </c>
      <c r="C284" s="159" t="s">
        <v>43</v>
      </c>
      <c r="D284" s="9" t="s">
        <v>331</v>
      </c>
      <c r="E284" s="219">
        <v>0</v>
      </c>
      <c r="F284" s="218"/>
      <c r="G284" s="219">
        <v>0</v>
      </c>
      <c r="H284" s="220">
        <f t="shared" ref="H284" si="108">COUNTIFS(E284:G285,"④")</f>
        <v>0</v>
      </c>
      <c r="I284" s="220"/>
      <c r="J284" s="221">
        <f t="shared" ref="J284" si="109">IF(H284=2,1,IF(H284=1,2,3))</f>
        <v>3</v>
      </c>
      <c r="K284" s="22"/>
      <c r="M284" s="36">
        <v>343</v>
      </c>
    </row>
    <row r="285" spans="1:16" ht="10.199999999999999" customHeight="1" x14ac:dyDescent="0.3">
      <c r="A285" s="189"/>
      <c r="B285" s="8" t="s">
        <v>332</v>
      </c>
      <c r="C285" s="169"/>
      <c r="D285" s="10" t="s">
        <v>333</v>
      </c>
      <c r="E285" s="219"/>
      <c r="F285" s="218"/>
      <c r="G285" s="219"/>
      <c r="H285" s="220"/>
      <c r="I285" s="220"/>
      <c r="J285" s="221"/>
      <c r="K285" s="22"/>
      <c r="M285" s="36">
        <v>344</v>
      </c>
    </row>
    <row r="286" spans="1:16" ht="10.199999999999999" customHeight="1" x14ac:dyDescent="0.3">
      <c r="A286" s="200">
        <v>104</v>
      </c>
      <c r="B286" s="11" t="s">
        <v>334</v>
      </c>
      <c r="C286" s="206" t="s">
        <v>12</v>
      </c>
      <c r="D286" s="216" t="s">
        <v>141</v>
      </c>
      <c r="E286" s="219">
        <v>0</v>
      </c>
      <c r="F286" s="219" t="s">
        <v>419</v>
      </c>
      <c r="G286" s="218"/>
      <c r="H286" s="220">
        <f>COUNTIFS(E286:G287,"④")</f>
        <v>1</v>
      </c>
      <c r="I286" s="220"/>
      <c r="J286" s="221">
        <f t="shared" ref="J286" si="110">IF(H286=2,1,IF(H286=1,2,3))</f>
        <v>2</v>
      </c>
      <c r="K286" s="22"/>
      <c r="M286" s="36">
        <v>345</v>
      </c>
    </row>
    <row r="287" spans="1:16" ht="10.199999999999999" customHeight="1" x14ac:dyDescent="0.3">
      <c r="A287" s="201"/>
      <c r="B287" s="13" t="s">
        <v>335</v>
      </c>
      <c r="C287" s="160"/>
      <c r="D287" s="180"/>
      <c r="E287" s="222"/>
      <c r="F287" s="222"/>
      <c r="G287" s="223"/>
      <c r="H287" s="224"/>
      <c r="I287" s="224"/>
      <c r="J287" s="225"/>
      <c r="K287" s="22"/>
      <c r="M287" s="36">
        <v>346</v>
      </c>
    </row>
    <row r="288" spans="1:16" ht="3.6" customHeight="1" x14ac:dyDescent="0.3">
      <c r="B288" s="12"/>
      <c r="C288" s="12"/>
      <c r="D288" s="12"/>
      <c r="E288" s="22"/>
      <c r="F288" s="22"/>
      <c r="G288" s="22"/>
      <c r="H288" s="22"/>
      <c r="I288" s="22"/>
      <c r="J288" s="22"/>
      <c r="K288" s="22"/>
    </row>
    <row r="289" spans="1:16" ht="10.199999999999999" customHeight="1" x14ac:dyDescent="0.3">
      <c r="A289" s="67">
        <v>35</v>
      </c>
      <c r="B289" s="3" t="s">
        <v>1</v>
      </c>
      <c r="C289" s="4" t="s">
        <v>2</v>
      </c>
      <c r="D289" s="29" t="s">
        <v>3</v>
      </c>
      <c r="E289" s="5">
        <f>A290</f>
        <v>105</v>
      </c>
      <c r="F289" s="5">
        <f>A290+1</f>
        <v>106</v>
      </c>
      <c r="G289" s="5">
        <f>A290+2</f>
        <v>107</v>
      </c>
      <c r="H289" s="5" t="s">
        <v>4</v>
      </c>
      <c r="I289" s="5" t="s">
        <v>5</v>
      </c>
      <c r="J289" s="6" t="s">
        <v>6</v>
      </c>
      <c r="K289" s="12"/>
      <c r="M289" s="36">
        <v>350</v>
      </c>
    </row>
    <row r="290" spans="1:16" ht="10.199999999999999" customHeight="1" x14ac:dyDescent="0.3">
      <c r="A290" s="231">
        <v>105</v>
      </c>
      <c r="B290" s="7" t="s">
        <v>336</v>
      </c>
      <c r="C290" s="18" t="s">
        <v>34</v>
      </c>
      <c r="D290" s="9" t="s">
        <v>35</v>
      </c>
      <c r="E290" s="218"/>
      <c r="F290" s="219">
        <v>3</v>
      </c>
      <c r="G290" s="219" t="s">
        <v>419</v>
      </c>
      <c r="H290" s="220">
        <f>COUNTIFS(E290:G291,"④")</f>
        <v>1</v>
      </c>
      <c r="I290" s="220"/>
      <c r="J290" s="221">
        <f>IF(H290=2,1,IF(H290=1,2,3))</f>
        <v>2</v>
      </c>
      <c r="K290" s="22"/>
      <c r="M290" s="36">
        <v>351</v>
      </c>
      <c r="N290" s="37" t="str">
        <f>IF(J290=1,B290,IF(J292=1,B292,IF(J294=1,B294,"")))</f>
        <v>後藤　理子</v>
      </c>
      <c r="O290" s="37" t="str">
        <f>IF(J290=1,C290,IF(J292=1,C292,IF(J294=1,C294,"")))</f>
        <v>神奈川</v>
      </c>
      <c r="P290" s="37" t="str">
        <f>IF(J290=1,D290,IF(J292=1,D292,IF(J294=1,D294,"")))</f>
        <v>JOHNNY'S</v>
      </c>
    </row>
    <row r="291" spans="1:16" ht="10.199999999999999" customHeight="1" x14ac:dyDescent="0.3">
      <c r="A291" s="232"/>
      <c r="B291" s="8" t="s">
        <v>337</v>
      </c>
      <c r="C291" s="19" t="s">
        <v>338</v>
      </c>
      <c r="D291" s="10" t="s">
        <v>339</v>
      </c>
      <c r="E291" s="218"/>
      <c r="F291" s="219"/>
      <c r="G291" s="219"/>
      <c r="H291" s="220"/>
      <c r="I291" s="220"/>
      <c r="J291" s="221"/>
      <c r="K291" s="22"/>
      <c r="M291" s="36">
        <v>352</v>
      </c>
      <c r="N291" s="37" t="str">
        <f>IF(J290=1,B291,IF(J292=1,B293,IF(J294=1,B295,"")))</f>
        <v>渡辺　澪治</v>
      </c>
      <c r="O291" s="37" t="str">
        <f>IF(J290=1,C291,IF(J292=1,C293,IF(J294=1,C295,"")))</f>
        <v>京都</v>
      </c>
      <c r="P291" s="37" t="str">
        <f>IF(J290=1,D291,IF(J292=1,D293,IF(J294=1,D295,"")))</f>
        <v>ワタキューセイモア</v>
      </c>
    </row>
    <row r="292" spans="1:16" ht="10.199999999999999" customHeight="1" x14ac:dyDescent="0.3">
      <c r="A292" s="231">
        <v>106</v>
      </c>
      <c r="B292" s="7" t="s">
        <v>340</v>
      </c>
      <c r="C292" s="18" t="s">
        <v>46</v>
      </c>
      <c r="D292" s="9" t="s">
        <v>341</v>
      </c>
      <c r="E292" s="219" t="s">
        <v>419</v>
      </c>
      <c r="F292" s="218"/>
      <c r="G292" s="219" t="s">
        <v>419</v>
      </c>
      <c r="H292" s="220">
        <f t="shared" ref="H292" si="111">COUNTIFS(E292:G293,"④")</f>
        <v>2</v>
      </c>
      <c r="I292" s="220"/>
      <c r="J292" s="221">
        <f t="shared" ref="J292" si="112">IF(H292=2,1,IF(H292=1,2,3))</f>
        <v>1</v>
      </c>
      <c r="K292" s="22"/>
      <c r="M292" s="36">
        <v>353</v>
      </c>
    </row>
    <row r="293" spans="1:16" ht="10.199999999999999" customHeight="1" x14ac:dyDescent="0.3">
      <c r="A293" s="232"/>
      <c r="B293" s="8" t="s">
        <v>342</v>
      </c>
      <c r="C293" s="19" t="s">
        <v>64</v>
      </c>
      <c r="D293" s="10" t="s">
        <v>9</v>
      </c>
      <c r="E293" s="219"/>
      <c r="F293" s="218"/>
      <c r="G293" s="219"/>
      <c r="H293" s="220"/>
      <c r="I293" s="220"/>
      <c r="J293" s="221"/>
      <c r="K293" s="22"/>
      <c r="M293" s="36">
        <v>354</v>
      </c>
    </row>
    <row r="294" spans="1:16" ht="10.199999999999999" customHeight="1" x14ac:dyDescent="0.3">
      <c r="A294" s="233">
        <v>107</v>
      </c>
      <c r="B294" s="11" t="s">
        <v>414</v>
      </c>
      <c r="C294" s="206" t="s">
        <v>105</v>
      </c>
      <c r="D294" s="33" t="s">
        <v>106</v>
      </c>
      <c r="E294" s="219">
        <v>2</v>
      </c>
      <c r="F294" s="219">
        <v>1</v>
      </c>
      <c r="G294" s="218"/>
      <c r="H294" s="220">
        <f>COUNTIFS(E294:G295,"④")</f>
        <v>0</v>
      </c>
      <c r="I294" s="220"/>
      <c r="J294" s="221">
        <f t="shared" ref="J294" si="113">IF(H294=2,1,IF(H294=1,2,3))</f>
        <v>3</v>
      </c>
      <c r="K294" s="22"/>
      <c r="M294" s="36">
        <v>355</v>
      </c>
    </row>
    <row r="295" spans="1:16" ht="10.199999999999999" customHeight="1" x14ac:dyDescent="0.3">
      <c r="A295" s="200"/>
      <c r="B295" s="13" t="s">
        <v>343</v>
      </c>
      <c r="C295" s="160"/>
      <c r="D295" s="34" t="s">
        <v>108</v>
      </c>
      <c r="E295" s="222"/>
      <c r="F295" s="222"/>
      <c r="G295" s="223"/>
      <c r="H295" s="224"/>
      <c r="I295" s="224"/>
      <c r="J295" s="225"/>
      <c r="K295" s="22"/>
      <c r="M295" s="36">
        <v>356</v>
      </c>
    </row>
    <row r="296" spans="1:16" ht="3.6" customHeight="1" x14ac:dyDescent="0.3">
      <c r="B296" s="12"/>
      <c r="C296" s="12"/>
      <c r="D296" s="12"/>
      <c r="E296" s="22"/>
      <c r="F296" s="22"/>
      <c r="G296" s="22"/>
      <c r="H296" s="22"/>
      <c r="I296" s="22"/>
      <c r="J296" s="22"/>
      <c r="K296" s="22"/>
    </row>
    <row r="297" spans="1:16" ht="10.199999999999999" customHeight="1" x14ac:dyDescent="0.3">
      <c r="A297" s="67">
        <v>36</v>
      </c>
      <c r="B297" s="3" t="s">
        <v>1</v>
      </c>
      <c r="C297" s="4" t="s">
        <v>2</v>
      </c>
      <c r="D297" s="29" t="s">
        <v>3</v>
      </c>
      <c r="E297" s="5">
        <f>A298</f>
        <v>108</v>
      </c>
      <c r="F297" s="5">
        <f>A298+1</f>
        <v>109</v>
      </c>
      <c r="G297" s="5">
        <f>A298+2</f>
        <v>110</v>
      </c>
      <c r="H297" s="5" t="s">
        <v>4</v>
      </c>
      <c r="I297" s="5" t="s">
        <v>5</v>
      </c>
      <c r="J297" s="6" t="s">
        <v>6</v>
      </c>
      <c r="K297" s="12"/>
      <c r="M297" s="36">
        <v>360</v>
      </c>
    </row>
    <row r="298" spans="1:16" ht="10.199999999999999" customHeight="1" x14ac:dyDescent="0.3">
      <c r="A298" s="231">
        <v>108</v>
      </c>
      <c r="B298" s="7" t="s">
        <v>358</v>
      </c>
      <c r="C298" s="159" t="s">
        <v>73</v>
      </c>
      <c r="D298" s="9" t="s">
        <v>76</v>
      </c>
      <c r="E298" s="218"/>
      <c r="F298" s="219" t="s">
        <v>419</v>
      </c>
      <c r="G298" s="219">
        <v>1</v>
      </c>
      <c r="H298" s="220">
        <f>COUNTIFS(E298:G299,"④")</f>
        <v>1</v>
      </c>
      <c r="I298" s="220"/>
      <c r="J298" s="221">
        <f>IF(H298=2,1,IF(H298=1,2,3))</f>
        <v>2</v>
      </c>
      <c r="K298" s="22"/>
      <c r="M298" s="36">
        <v>361</v>
      </c>
      <c r="N298" s="37" t="str">
        <f>IF(J298=1,B298,IF(J300=1,B300,IF(J302=1,B302,"")))</f>
        <v>細田　美帆</v>
      </c>
      <c r="O298" s="37" t="str">
        <f>IF(J298=1,C298,IF(J300=1,C300,IF(J302=1,C302,"")))</f>
        <v>日本学連</v>
      </c>
      <c r="P298" s="37" t="str">
        <f>IF(J298=1,D298,IF(J300=1,D300,IF(J302=1,D302,"")))</f>
        <v>日本体育大学</v>
      </c>
    </row>
    <row r="299" spans="1:16" ht="10.199999999999999" customHeight="1" x14ac:dyDescent="0.3">
      <c r="A299" s="232"/>
      <c r="B299" s="8" t="s">
        <v>344</v>
      </c>
      <c r="C299" s="169"/>
      <c r="D299" s="10" t="s">
        <v>74</v>
      </c>
      <c r="E299" s="218"/>
      <c r="F299" s="219"/>
      <c r="G299" s="219"/>
      <c r="H299" s="220"/>
      <c r="I299" s="220"/>
      <c r="J299" s="221"/>
      <c r="K299" s="22"/>
      <c r="M299" s="36">
        <v>362</v>
      </c>
      <c r="N299" s="37" t="str">
        <f>IF(J298=1,B299,IF(J300=1,B301,IF(J302=1,B303,"")))</f>
        <v>増田 洋五豊</v>
      </c>
      <c r="O299" s="37">
        <f>IF(J298=1,C299,IF(J300=1,C301,IF(J302=1,C303,"")))</f>
        <v>0</v>
      </c>
      <c r="P299" s="37">
        <f>IF(J298=1,D299,IF(J300=1,D301,IF(J302=1,D303,"")))</f>
        <v>0</v>
      </c>
    </row>
    <row r="300" spans="1:16" ht="10.199999999999999" customHeight="1" x14ac:dyDescent="0.3">
      <c r="A300" s="231">
        <v>109</v>
      </c>
      <c r="B300" s="7" t="s">
        <v>345</v>
      </c>
      <c r="C300" s="159" t="s">
        <v>12</v>
      </c>
      <c r="D300" s="179" t="s">
        <v>15</v>
      </c>
      <c r="E300" s="219">
        <v>0</v>
      </c>
      <c r="F300" s="218"/>
      <c r="G300" s="219">
        <v>0</v>
      </c>
      <c r="H300" s="220">
        <f t="shared" ref="H300" si="114">COUNTIFS(E300:G301,"④")</f>
        <v>0</v>
      </c>
      <c r="I300" s="220"/>
      <c r="J300" s="221">
        <f t="shared" ref="J300" si="115">IF(H300=2,1,IF(H300=1,2,3))</f>
        <v>3</v>
      </c>
      <c r="K300" s="22"/>
      <c r="M300" s="36">
        <v>363</v>
      </c>
    </row>
    <row r="301" spans="1:16" ht="10.199999999999999" customHeight="1" x14ac:dyDescent="0.3">
      <c r="A301" s="232"/>
      <c r="B301" s="8" t="s">
        <v>346</v>
      </c>
      <c r="C301" s="169"/>
      <c r="D301" s="181"/>
      <c r="E301" s="219"/>
      <c r="F301" s="218"/>
      <c r="G301" s="219"/>
      <c r="H301" s="220"/>
      <c r="I301" s="220"/>
      <c r="J301" s="221"/>
      <c r="K301" s="22"/>
      <c r="M301" s="36">
        <v>364</v>
      </c>
    </row>
    <row r="302" spans="1:16" ht="10.199999999999999" customHeight="1" x14ac:dyDescent="0.3">
      <c r="A302" s="233">
        <v>110</v>
      </c>
      <c r="B302" s="11" t="s">
        <v>347</v>
      </c>
      <c r="C302" s="206" t="s">
        <v>29</v>
      </c>
      <c r="D302" s="216" t="s">
        <v>30</v>
      </c>
      <c r="E302" s="219" t="s">
        <v>419</v>
      </c>
      <c r="F302" s="219" t="s">
        <v>419</v>
      </c>
      <c r="G302" s="218"/>
      <c r="H302" s="220">
        <f>COUNTIFS(E302:G303,"④")</f>
        <v>2</v>
      </c>
      <c r="I302" s="220"/>
      <c r="J302" s="221">
        <f t="shared" ref="J302" si="116">IF(H302=2,1,IF(H302=1,2,3))</f>
        <v>1</v>
      </c>
      <c r="K302" s="22"/>
      <c r="M302" s="36">
        <v>365</v>
      </c>
    </row>
    <row r="303" spans="1:16" ht="10.199999999999999" customHeight="1" x14ac:dyDescent="0.3">
      <c r="A303" s="200"/>
      <c r="B303" s="13" t="s">
        <v>348</v>
      </c>
      <c r="C303" s="160"/>
      <c r="D303" s="180"/>
      <c r="E303" s="222"/>
      <c r="F303" s="222"/>
      <c r="G303" s="223"/>
      <c r="H303" s="224"/>
      <c r="I303" s="224"/>
      <c r="J303" s="225"/>
      <c r="K303" s="22"/>
      <c r="M303" s="36">
        <v>366</v>
      </c>
    </row>
    <row r="304" spans="1:16" ht="3.6" customHeight="1" x14ac:dyDescent="0.3">
      <c r="B304" s="12"/>
      <c r="C304" s="12"/>
      <c r="D304" s="12"/>
      <c r="E304" s="22"/>
      <c r="F304" s="22"/>
      <c r="G304" s="22"/>
      <c r="H304" s="22"/>
      <c r="I304" s="22"/>
      <c r="J304" s="22"/>
      <c r="K304" s="22"/>
    </row>
    <row r="305" spans="1:16" ht="10.199999999999999" customHeight="1" x14ac:dyDescent="0.3">
      <c r="A305" s="67">
        <v>37</v>
      </c>
      <c r="B305" s="3" t="s">
        <v>1</v>
      </c>
      <c r="C305" s="4" t="s">
        <v>2</v>
      </c>
      <c r="D305" s="29" t="s">
        <v>3</v>
      </c>
      <c r="E305" s="5">
        <f>A306</f>
        <v>111</v>
      </c>
      <c r="F305" s="5">
        <f>A306+1</f>
        <v>112</v>
      </c>
      <c r="G305" s="5">
        <f>A306+2</f>
        <v>113</v>
      </c>
      <c r="H305" s="5" t="s">
        <v>4</v>
      </c>
      <c r="I305" s="5" t="s">
        <v>5</v>
      </c>
      <c r="J305" s="6" t="s">
        <v>6</v>
      </c>
      <c r="K305" s="12"/>
      <c r="M305" s="36">
        <v>370</v>
      </c>
    </row>
    <row r="306" spans="1:16" ht="10.199999999999999" customHeight="1" x14ac:dyDescent="0.3">
      <c r="A306" s="231">
        <v>111</v>
      </c>
      <c r="B306" s="7" t="s">
        <v>349</v>
      </c>
      <c r="C306" s="18" t="s">
        <v>17</v>
      </c>
      <c r="D306" s="9" t="s">
        <v>69</v>
      </c>
      <c r="E306" s="218"/>
      <c r="F306" s="219" t="s">
        <v>419</v>
      </c>
      <c r="G306" s="219" t="s">
        <v>419</v>
      </c>
      <c r="H306" s="220">
        <f>COUNTIFS(E306:G307,"④")</f>
        <v>2</v>
      </c>
      <c r="I306" s="220"/>
      <c r="J306" s="221">
        <f>IF(H306=2,1,IF(H306=1,2,3))</f>
        <v>1</v>
      </c>
      <c r="K306" s="22"/>
      <c r="M306" s="36">
        <v>371</v>
      </c>
      <c r="N306" s="37" t="str">
        <f>IF(J306=1,B306,IF(J308=1,B308,IF(J310=1,B310,"")))</f>
        <v>広岡　　宙</v>
      </c>
      <c r="O306" s="37" t="str">
        <f>IF(J306=1,C306,IF(J308=1,C308,IF(J310=1,C310,"")))</f>
        <v>広島</v>
      </c>
      <c r="P306" s="37" t="str">
        <f>IF(J306=1,D306,IF(J308=1,D308,IF(J310=1,D310,"")))</f>
        <v>NTT西日本</v>
      </c>
    </row>
    <row r="307" spans="1:16" ht="10.199999999999999" customHeight="1" x14ac:dyDescent="0.3">
      <c r="A307" s="232"/>
      <c r="B307" s="8" t="s">
        <v>350</v>
      </c>
      <c r="C307" s="19" t="s">
        <v>37</v>
      </c>
      <c r="D307" s="10" t="s">
        <v>58</v>
      </c>
      <c r="E307" s="218"/>
      <c r="F307" s="219"/>
      <c r="G307" s="219"/>
      <c r="H307" s="220"/>
      <c r="I307" s="220"/>
      <c r="J307" s="221"/>
      <c r="K307" s="22"/>
      <c r="M307" s="36">
        <v>372</v>
      </c>
      <c r="N307" s="37" t="str">
        <f>IF(J306=1,B307,IF(J308=1,B309,IF(J310=1,B311,"")))</f>
        <v>浪岡 菜々美</v>
      </c>
      <c r="O307" s="37" t="str">
        <f>IF(J306=1,C307,IF(J308=1,C309,IF(J310=1,C311,"")))</f>
        <v>東京</v>
      </c>
      <c r="P307" s="37" t="str">
        <f>IF(J306=1,D307,IF(J308=1,D309,IF(J310=1,D311,"")))</f>
        <v>ナガセケンコー</v>
      </c>
    </row>
    <row r="308" spans="1:16" ht="10.199999999999999" customHeight="1" x14ac:dyDescent="0.3">
      <c r="A308" s="231">
        <v>112</v>
      </c>
      <c r="B308" s="7" t="s">
        <v>351</v>
      </c>
      <c r="C308" s="159" t="s">
        <v>8</v>
      </c>
      <c r="D308" s="9" t="s">
        <v>352</v>
      </c>
      <c r="E308" s="219">
        <v>1</v>
      </c>
      <c r="F308" s="218"/>
      <c r="G308" s="219">
        <v>3</v>
      </c>
      <c r="H308" s="220">
        <f t="shared" ref="H308" si="117">COUNTIFS(E308:G309,"④")</f>
        <v>0</v>
      </c>
      <c r="I308" s="220"/>
      <c r="J308" s="221">
        <f t="shared" ref="J308" si="118">IF(H308=2,1,IF(H308=1,2,3))</f>
        <v>3</v>
      </c>
      <c r="K308" s="22"/>
      <c r="M308" s="36">
        <v>373</v>
      </c>
    </row>
    <row r="309" spans="1:16" ht="10.199999999999999" customHeight="1" x14ac:dyDescent="0.3">
      <c r="A309" s="232"/>
      <c r="B309" s="8" t="s">
        <v>353</v>
      </c>
      <c r="C309" s="169"/>
      <c r="D309" s="10" t="s">
        <v>101</v>
      </c>
      <c r="E309" s="219"/>
      <c r="F309" s="218"/>
      <c r="G309" s="219"/>
      <c r="H309" s="220"/>
      <c r="I309" s="220"/>
      <c r="J309" s="221"/>
      <c r="K309" s="22"/>
      <c r="M309" s="36">
        <v>374</v>
      </c>
    </row>
    <row r="310" spans="1:16" ht="10.199999999999999" customHeight="1" x14ac:dyDescent="0.3">
      <c r="A310" s="233">
        <v>113</v>
      </c>
      <c r="B310" s="11" t="s">
        <v>354</v>
      </c>
      <c r="C310" s="206" t="s">
        <v>29</v>
      </c>
      <c r="D310" s="33" t="s">
        <v>355</v>
      </c>
      <c r="E310" s="219">
        <v>2</v>
      </c>
      <c r="F310" s="219" t="s">
        <v>419</v>
      </c>
      <c r="G310" s="218"/>
      <c r="H310" s="220">
        <f>COUNTIFS(E310:G311,"④")</f>
        <v>1</v>
      </c>
      <c r="I310" s="220"/>
      <c r="J310" s="221">
        <f t="shared" ref="J310" si="119">IF(H310=2,1,IF(H310=1,2,3))</f>
        <v>2</v>
      </c>
      <c r="K310" s="22"/>
      <c r="M310" s="36">
        <v>375</v>
      </c>
    </row>
    <row r="311" spans="1:16" ht="10.199999999999999" customHeight="1" x14ac:dyDescent="0.3">
      <c r="A311" s="200"/>
      <c r="B311" s="13" t="s">
        <v>356</v>
      </c>
      <c r="C311" s="160"/>
      <c r="D311" s="34" t="s">
        <v>357</v>
      </c>
      <c r="E311" s="222"/>
      <c r="F311" s="222"/>
      <c r="G311" s="223"/>
      <c r="H311" s="224"/>
      <c r="I311" s="224"/>
      <c r="J311" s="225"/>
      <c r="K311" s="22"/>
      <c r="M311" s="36">
        <v>376</v>
      </c>
    </row>
  </sheetData>
  <mergeCells count="916">
    <mergeCell ref="I310:I311"/>
    <mergeCell ref="J310:J311"/>
    <mergeCell ref="A310:A311"/>
    <mergeCell ref="C310:C311"/>
    <mergeCell ref="E310:E311"/>
    <mergeCell ref="F310:F311"/>
    <mergeCell ref="G310:G311"/>
    <mergeCell ref="H310:H311"/>
    <mergeCell ref="J306:J307"/>
    <mergeCell ref="A308:A309"/>
    <mergeCell ref="C308:C309"/>
    <mergeCell ref="E308:E309"/>
    <mergeCell ref="F308:F309"/>
    <mergeCell ref="G308:G309"/>
    <mergeCell ref="H308:H309"/>
    <mergeCell ref="I308:I309"/>
    <mergeCell ref="J308:J309"/>
    <mergeCell ref="A306:A307"/>
    <mergeCell ref="E306:E307"/>
    <mergeCell ref="F306:F307"/>
    <mergeCell ref="G306:G307"/>
    <mergeCell ref="H306:H307"/>
    <mergeCell ref="I306:I307"/>
    <mergeCell ref="A302:A303"/>
    <mergeCell ref="C302:C303"/>
    <mergeCell ref="D302:D303"/>
    <mergeCell ref="E302:E303"/>
    <mergeCell ref="F302:F303"/>
    <mergeCell ref="G302:G303"/>
    <mergeCell ref="H302:H303"/>
    <mergeCell ref="I302:I303"/>
    <mergeCell ref="J302:J303"/>
    <mergeCell ref="I298:I299"/>
    <mergeCell ref="J298:J299"/>
    <mergeCell ref="A300:A301"/>
    <mergeCell ref="C300:C301"/>
    <mergeCell ref="D300:D301"/>
    <mergeCell ref="E300:E301"/>
    <mergeCell ref="F300:F301"/>
    <mergeCell ref="G300:G301"/>
    <mergeCell ref="H300:H301"/>
    <mergeCell ref="I300:I301"/>
    <mergeCell ref="A298:A299"/>
    <mergeCell ref="C298:C299"/>
    <mergeCell ref="E298:E299"/>
    <mergeCell ref="F298:F299"/>
    <mergeCell ref="G298:G299"/>
    <mergeCell ref="H298:H299"/>
    <mergeCell ref="J300:J301"/>
    <mergeCell ref="J292:J293"/>
    <mergeCell ref="A294:A295"/>
    <mergeCell ref="C294:C295"/>
    <mergeCell ref="E294:E295"/>
    <mergeCell ref="F294:F295"/>
    <mergeCell ref="G294:G295"/>
    <mergeCell ref="H294:H295"/>
    <mergeCell ref="I294:I295"/>
    <mergeCell ref="J294:J295"/>
    <mergeCell ref="A292:A293"/>
    <mergeCell ref="E292:E293"/>
    <mergeCell ref="F292:F293"/>
    <mergeCell ref="G292:G293"/>
    <mergeCell ref="H292:H293"/>
    <mergeCell ref="I292:I293"/>
    <mergeCell ref="H286:H287"/>
    <mergeCell ref="I286:I287"/>
    <mergeCell ref="J286:J287"/>
    <mergeCell ref="A290:A291"/>
    <mergeCell ref="E290:E291"/>
    <mergeCell ref="F290:F291"/>
    <mergeCell ref="G290:G291"/>
    <mergeCell ref="H290:H291"/>
    <mergeCell ref="I290:I291"/>
    <mergeCell ref="J290:J291"/>
    <mergeCell ref="A286:A287"/>
    <mergeCell ref="C286:C287"/>
    <mergeCell ref="D286:D287"/>
    <mergeCell ref="E286:E287"/>
    <mergeCell ref="F286:F287"/>
    <mergeCell ref="G286:G287"/>
    <mergeCell ref="J282:J283"/>
    <mergeCell ref="A284:A285"/>
    <mergeCell ref="C284:C285"/>
    <mergeCell ref="E284:E285"/>
    <mergeCell ref="F284:F285"/>
    <mergeCell ref="G284:G285"/>
    <mergeCell ref="H284:H285"/>
    <mergeCell ref="I284:I285"/>
    <mergeCell ref="J284:J285"/>
    <mergeCell ref="A282:A283"/>
    <mergeCell ref="E282:E283"/>
    <mergeCell ref="F282:F283"/>
    <mergeCell ref="G282:G283"/>
    <mergeCell ref="H282:H283"/>
    <mergeCell ref="I282:I283"/>
    <mergeCell ref="I276:I277"/>
    <mergeCell ref="J276:J277"/>
    <mergeCell ref="A278:A279"/>
    <mergeCell ref="E278:E279"/>
    <mergeCell ref="F278:F279"/>
    <mergeCell ref="G278:G279"/>
    <mergeCell ref="H278:H279"/>
    <mergeCell ref="I278:I279"/>
    <mergeCell ref="J278:J279"/>
    <mergeCell ref="A276:A277"/>
    <mergeCell ref="C276:C277"/>
    <mergeCell ref="E276:E277"/>
    <mergeCell ref="F276:F277"/>
    <mergeCell ref="G276:G277"/>
    <mergeCell ref="H276:H277"/>
    <mergeCell ref="J270:J271"/>
    <mergeCell ref="A274:A275"/>
    <mergeCell ref="C274:C275"/>
    <mergeCell ref="D274:D275"/>
    <mergeCell ref="E274:E275"/>
    <mergeCell ref="F274:F275"/>
    <mergeCell ref="G274:G275"/>
    <mergeCell ref="H274:H275"/>
    <mergeCell ref="I274:I275"/>
    <mergeCell ref="J274:J275"/>
    <mergeCell ref="A270:A271"/>
    <mergeCell ref="E270:E271"/>
    <mergeCell ref="F270:F271"/>
    <mergeCell ref="G270:G271"/>
    <mergeCell ref="H270:H271"/>
    <mergeCell ref="I270:I271"/>
    <mergeCell ref="A262:A263"/>
    <mergeCell ref="E262:E263"/>
    <mergeCell ref="F262:F263"/>
    <mergeCell ref="G262:G263"/>
    <mergeCell ref="H262:H263"/>
    <mergeCell ref="I262:I263"/>
    <mergeCell ref="J262:J263"/>
    <mergeCell ref="J266:J267"/>
    <mergeCell ref="A268:A269"/>
    <mergeCell ref="C268:C269"/>
    <mergeCell ref="E268:E269"/>
    <mergeCell ref="F268:F269"/>
    <mergeCell ref="G268:G269"/>
    <mergeCell ref="H268:H269"/>
    <mergeCell ref="I268:I269"/>
    <mergeCell ref="J268:J269"/>
    <mergeCell ref="A266:A267"/>
    <mergeCell ref="E266:E267"/>
    <mergeCell ref="F266:F267"/>
    <mergeCell ref="G266:G267"/>
    <mergeCell ref="H266:H267"/>
    <mergeCell ref="I266:I267"/>
    <mergeCell ref="H258:H259"/>
    <mergeCell ref="I258:I259"/>
    <mergeCell ref="J258:J259"/>
    <mergeCell ref="A260:A261"/>
    <mergeCell ref="C260:C261"/>
    <mergeCell ref="D260:D261"/>
    <mergeCell ref="E260:E261"/>
    <mergeCell ref="F260:F261"/>
    <mergeCell ref="G260:G261"/>
    <mergeCell ref="H260:H261"/>
    <mergeCell ref="A258:A259"/>
    <mergeCell ref="C258:C259"/>
    <mergeCell ref="D258:D259"/>
    <mergeCell ref="E258:E259"/>
    <mergeCell ref="F258:F259"/>
    <mergeCell ref="G258:G259"/>
    <mergeCell ref="I260:I261"/>
    <mergeCell ref="J260:J261"/>
    <mergeCell ref="K252:K253"/>
    <mergeCell ref="A254:A255"/>
    <mergeCell ref="C254:C255"/>
    <mergeCell ref="E254:E255"/>
    <mergeCell ref="F254:F255"/>
    <mergeCell ref="G254:G255"/>
    <mergeCell ref="H254:H255"/>
    <mergeCell ref="I254:I255"/>
    <mergeCell ref="J254:J255"/>
    <mergeCell ref="K254:K255"/>
    <mergeCell ref="A252:A253"/>
    <mergeCell ref="C252:C253"/>
    <mergeCell ref="D252:D253"/>
    <mergeCell ref="E252:E253"/>
    <mergeCell ref="F252:F253"/>
    <mergeCell ref="G252:G253"/>
    <mergeCell ref="H252:H253"/>
    <mergeCell ref="I252:I253"/>
    <mergeCell ref="J252:J253"/>
    <mergeCell ref="K248:K249"/>
    <mergeCell ref="A250:A251"/>
    <mergeCell ref="C250:C251"/>
    <mergeCell ref="E250:E251"/>
    <mergeCell ref="F250:F251"/>
    <mergeCell ref="G250:G251"/>
    <mergeCell ref="H250:H251"/>
    <mergeCell ref="I250:I251"/>
    <mergeCell ref="J250:J251"/>
    <mergeCell ref="A248:A249"/>
    <mergeCell ref="E248:E249"/>
    <mergeCell ref="F248:F249"/>
    <mergeCell ref="G248:G249"/>
    <mergeCell ref="H248:H249"/>
    <mergeCell ref="I248:I249"/>
    <mergeCell ref="K250:K251"/>
    <mergeCell ref="A244:A245"/>
    <mergeCell ref="C244:C245"/>
    <mergeCell ref="E244:E245"/>
    <mergeCell ref="F244:F245"/>
    <mergeCell ref="G244:G245"/>
    <mergeCell ref="H244:H245"/>
    <mergeCell ref="I244:I245"/>
    <mergeCell ref="J244:J245"/>
    <mergeCell ref="J248:J249"/>
    <mergeCell ref="A242:A243"/>
    <mergeCell ref="C242:C243"/>
    <mergeCell ref="D242:D243"/>
    <mergeCell ref="E242:E243"/>
    <mergeCell ref="F242:F243"/>
    <mergeCell ref="G242:G243"/>
    <mergeCell ref="H242:H243"/>
    <mergeCell ref="I242:I243"/>
    <mergeCell ref="J242:J243"/>
    <mergeCell ref="I232:I233"/>
    <mergeCell ref="J232:J233"/>
    <mergeCell ref="A238:J238"/>
    <mergeCell ref="A240:A241"/>
    <mergeCell ref="C240:C241"/>
    <mergeCell ref="D240:D241"/>
    <mergeCell ref="E240:E241"/>
    <mergeCell ref="F240:F241"/>
    <mergeCell ref="G240:G241"/>
    <mergeCell ref="H240:H241"/>
    <mergeCell ref="A232:A233"/>
    <mergeCell ref="C232:C233"/>
    <mergeCell ref="E232:E233"/>
    <mergeCell ref="F232:F233"/>
    <mergeCell ref="G232:G233"/>
    <mergeCell ref="H232:H233"/>
    <mergeCell ref="I240:I241"/>
    <mergeCell ref="J240:J241"/>
    <mergeCell ref="J228:J229"/>
    <mergeCell ref="A230:A231"/>
    <mergeCell ref="C230:C231"/>
    <mergeCell ref="E230:E231"/>
    <mergeCell ref="F230:F231"/>
    <mergeCell ref="G230:G231"/>
    <mergeCell ref="H230:H231"/>
    <mergeCell ref="I230:I231"/>
    <mergeCell ref="J230:J231"/>
    <mergeCell ref="A228:A229"/>
    <mergeCell ref="E228:E229"/>
    <mergeCell ref="F228:F229"/>
    <mergeCell ref="G228:G229"/>
    <mergeCell ref="H228:H229"/>
    <mergeCell ref="I228:I229"/>
    <mergeCell ref="A224:A225"/>
    <mergeCell ref="C224:C225"/>
    <mergeCell ref="D224:D225"/>
    <mergeCell ref="E224:E225"/>
    <mergeCell ref="F224:F225"/>
    <mergeCell ref="G224:G225"/>
    <mergeCell ref="A222:A223"/>
    <mergeCell ref="E222:E223"/>
    <mergeCell ref="F222:F223"/>
    <mergeCell ref="G222:G223"/>
    <mergeCell ref="H222:H223"/>
    <mergeCell ref="I222:I223"/>
    <mergeCell ref="J222:J223"/>
    <mergeCell ref="K222:K223"/>
    <mergeCell ref="H224:H225"/>
    <mergeCell ref="I224:I225"/>
    <mergeCell ref="J224:J225"/>
    <mergeCell ref="K224:K225"/>
    <mergeCell ref="H218:H219"/>
    <mergeCell ref="I218:I219"/>
    <mergeCell ref="J218:J219"/>
    <mergeCell ref="K218:K219"/>
    <mergeCell ref="J220:J221"/>
    <mergeCell ref="K220:K221"/>
    <mergeCell ref="A220:A221"/>
    <mergeCell ref="E220:E221"/>
    <mergeCell ref="F220:F221"/>
    <mergeCell ref="G220:G221"/>
    <mergeCell ref="H220:H221"/>
    <mergeCell ref="I220:I221"/>
    <mergeCell ref="A218:A219"/>
    <mergeCell ref="C218:C219"/>
    <mergeCell ref="D218:D219"/>
    <mergeCell ref="E218:E219"/>
    <mergeCell ref="F218:F219"/>
    <mergeCell ref="G218:G219"/>
    <mergeCell ref="J212:J213"/>
    <mergeCell ref="A214:A215"/>
    <mergeCell ref="E214:E215"/>
    <mergeCell ref="F214:F215"/>
    <mergeCell ref="G214:G215"/>
    <mergeCell ref="H214:H215"/>
    <mergeCell ref="I214:I215"/>
    <mergeCell ref="J214:J215"/>
    <mergeCell ref="A212:A213"/>
    <mergeCell ref="E212:E213"/>
    <mergeCell ref="F212:F213"/>
    <mergeCell ref="G212:G213"/>
    <mergeCell ref="H212:H213"/>
    <mergeCell ref="I212:I213"/>
    <mergeCell ref="J206:J207"/>
    <mergeCell ref="A210:A211"/>
    <mergeCell ref="E210:E211"/>
    <mergeCell ref="F210:F211"/>
    <mergeCell ref="G210:G211"/>
    <mergeCell ref="H210:H211"/>
    <mergeCell ref="I210:I211"/>
    <mergeCell ref="J210:J211"/>
    <mergeCell ref="I204:I205"/>
    <mergeCell ref="J204:J205"/>
    <mergeCell ref="A206:A207"/>
    <mergeCell ref="C206:C207"/>
    <mergeCell ref="D206:D207"/>
    <mergeCell ref="E206:E207"/>
    <mergeCell ref="F206:F207"/>
    <mergeCell ref="G206:G207"/>
    <mergeCell ref="H206:H207"/>
    <mergeCell ref="I206:I207"/>
    <mergeCell ref="A204:A205"/>
    <mergeCell ref="C204:C205"/>
    <mergeCell ref="E204:E205"/>
    <mergeCell ref="F204:F205"/>
    <mergeCell ref="G204:G205"/>
    <mergeCell ref="H204:H205"/>
    <mergeCell ref="H198:H199"/>
    <mergeCell ref="I198:I199"/>
    <mergeCell ref="J198:J199"/>
    <mergeCell ref="A202:A203"/>
    <mergeCell ref="E202:E203"/>
    <mergeCell ref="F202:F203"/>
    <mergeCell ref="G202:G203"/>
    <mergeCell ref="H202:H203"/>
    <mergeCell ref="I202:I203"/>
    <mergeCell ref="J202:J203"/>
    <mergeCell ref="A198:A199"/>
    <mergeCell ref="C198:C199"/>
    <mergeCell ref="D198:D199"/>
    <mergeCell ref="E198:E199"/>
    <mergeCell ref="F198:F199"/>
    <mergeCell ref="G198:G199"/>
    <mergeCell ref="I194:I195"/>
    <mergeCell ref="J194:J195"/>
    <mergeCell ref="A196:A197"/>
    <mergeCell ref="C196:C197"/>
    <mergeCell ref="E196:E197"/>
    <mergeCell ref="F196:F197"/>
    <mergeCell ref="G196:G197"/>
    <mergeCell ref="H196:H197"/>
    <mergeCell ref="I196:I197"/>
    <mergeCell ref="J196:J197"/>
    <mergeCell ref="A194:A195"/>
    <mergeCell ref="C194:C195"/>
    <mergeCell ref="E194:E195"/>
    <mergeCell ref="F194:F195"/>
    <mergeCell ref="G194:G195"/>
    <mergeCell ref="H194:H195"/>
    <mergeCell ref="I188:I189"/>
    <mergeCell ref="J188:J189"/>
    <mergeCell ref="A190:A191"/>
    <mergeCell ref="C190:C191"/>
    <mergeCell ref="E190:E191"/>
    <mergeCell ref="F190:F191"/>
    <mergeCell ref="G190:G191"/>
    <mergeCell ref="H190:H191"/>
    <mergeCell ref="I190:I191"/>
    <mergeCell ref="J190:J191"/>
    <mergeCell ref="A188:A189"/>
    <mergeCell ref="C188:C189"/>
    <mergeCell ref="D188:D189"/>
    <mergeCell ref="E188:E189"/>
    <mergeCell ref="F188:F189"/>
    <mergeCell ref="G188:G189"/>
    <mergeCell ref="H188:H189"/>
    <mergeCell ref="C186:C187"/>
    <mergeCell ref="D186:D187"/>
    <mergeCell ref="E186:E187"/>
    <mergeCell ref="F186:F187"/>
    <mergeCell ref="G186:G187"/>
    <mergeCell ref="A182:A183"/>
    <mergeCell ref="C182:C183"/>
    <mergeCell ref="E182:E183"/>
    <mergeCell ref="F182:F183"/>
    <mergeCell ref="G182:G183"/>
    <mergeCell ref="H182:H183"/>
    <mergeCell ref="I182:I183"/>
    <mergeCell ref="J182:J183"/>
    <mergeCell ref="H186:H187"/>
    <mergeCell ref="I186:I187"/>
    <mergeCell ref="J186:J187"/>
    <mergeCell ref="I178:I179"/>
    <mergeCell ref="J178:J179"/>
    <mergeCell ref="A180:A181"/>
    <mergeCell ref="C180:C181"/>
    <mergeCell ref="D180:D181"/>
    <mergeCell ref="E180:E181"/>
    <mergeCell ref="F180:F181"/>
    <mergeCell ref="G180:G181"/>
    <mergeCell ref="H180:H181"/>
    <mergeCell ref="I180:I181"/>
    <mergeCell ref="A178:A179"/>
    <mergeCell ref="C178:C179"/>
    <mergeCell ref="E178:E179"/>
    <mergeCell ref="F178:F179"/>
    <mergeCell ref="G178:G179"/>
    <mergeCell ref="H178:H179"/>
    <mergeCell ref="J180:J181"/>
    <mergeCell ref="A186:A187"/>
    <mergeCell ref="A174:A175"/>
    <mergeCell ref="C174:C175"/>
    <mergeCell ref="D174:D175"/>
    <mergeCell ref="E174:E175"/>
    <mergeCell ref="F174:F175"/>
    <mergeCell ref="G174:G175"/>
    <mergeCell ref="H174:H175"/>
    <mergeCell ref="I174:I175"/>
    <mergeCell ref="J174:J175"/>
    <mergeCell ref="I170:I171"/>
    <mergeCell ref="J170:J171"/>
    <mergeCell ref="A172:A173"/>
    <mergeCell ref="C172:C173"/>
    <mergeCell ref="D172:D173"/>
    <mergeCell ref="E172:E173"/>
    <mergeCell ref="F172:F173"/>
    <mergeCell ref="G172:G173"/>
    <mergeCell ref="H172:H173"/>
    <mergeCell ref="I172:I173"/>
    <mergeCell ref="A170:A171"/>
    <mergeCell ref="C170:C171"/>
    <mergeCell ref="E170:E171"/>
    <mergeCell ref="F170:F171"/>
    <mergeCell ref="G170:G171"/>
    <mergeCell ref="H170:H171"/>
    <mergeCell ref="J172:J173"/>
    <mergeCell ref="A166:A167"/>
    <mergeCell ref="E166:E167"/>
    <mergeCell ref="F166:F167"/>
    <mergeCell ref="G166:G167"/>
    <mergeCell ref="H166:H167"/>
    <mergeCell ref="I166:I167"/>
    <mergeCell ref="J166:J167"/>
    <mergeCell ref="A164:A165"/>
    <mergeCell ref="E164:E165"/>
    <mergeCell ref="F164:F165"/>
    <mergeCell ref="G164:G165"/>
    <mergeCell ref="H164:H165"/>
    <mergeCell ref="I164:I165"/>
    <mergeCell ref="A160:J160"/>
    <mergeCell ref="A162:A163"/>
    <mergeCell ref="E162:E163"/>
    <mergeCell ref="F162:F163"/>
    <mergeCell ref="G162:G163"/>
    <mergeCell ref="H162:H163"/>
    <mergeCell ref="I162:I163"/>
    <mergeCell ref="J162:J163"/>
    <mergeCell ref="J164:J165"/>
    <mergeCell ref="H156:H157"/>
    <mergeCell ref="I156:I157"/>
    <mergeCell ref="J156:J157"/>
    <mergeCell ref="A158:A159"/>
    <mergeCell ref="C158:C159"/>
    <mergeCell ref="D158:D159"/>
    <mergeCell ref="E158:E159"/>
    <mergeCell ref="F158:F159"/>
    <mergeCell ref="G158:G159"/>
    <mergeCell ref="H158:H159"/>
    <mergeCell ref="A156:A157"/>
    <mergeCell ref="C156:C157"/>
    <mergeCell ref="D156:D157"/>
    <mergeCell ref="E156:E157"/>
    <mergeCell ref="F156:F157"/>
    <mergeCell ref="G156:G157"/>
    <mergeCell ref="I158:I159"/>
    <mergeCell ref="J158:J159"/>
    <mergeCell ref="H150:H151"/>
    <mergeCell ref="I150:I151"/>
    <mergeCell ref="J150:J151"/>
    <mergeCell ref="A154:A155"/>
    <mergeCell ref="E154:E155"/>
    <mergeCell ref="F154:F155"/>
    <mergeCell ref="G154:G155"/>
    <mergeCell ref="H154:H155"/>
    <mergeCell ref="I154:I155"/>
    <mergeCell ref="J154:J155"/>
    <mergeCell ref="A150:A151"/>
    <mergeCell ref="C150:C151"/>
    <mergeCell ref="D150:D151"/>
    <mergeCell ref="E150:E151"/>
    <mergeCell ref="F150:F151"/>
    <mergeCell ref="G150:G151"/>
    <mergeCell ref="H134:H135"/>
    <mergeCell ref="I134:I135"/>
    <mergeCell ref="J134:J135"/>
    <mergeCell ref="H138:H139"/>
    <mergeCell ref="I138:I139"/>
    <mergeCell ref="J138:J139"/>
    <mergeCell ref="J146:J147"/>
    <mergeCell ref="A148:A149"/>
    <mergeCell ref="C148:C149"/>
    <mergeCell ref="E148:E149"/>
    <mergeCell ref="F148:F149"/>
    <mergeCell ref="G148:G149"/>
    <mergeCell ref="H148:H149"/>
    <mergeCell ref="I148:I149"/>
    <mergeCell ref="J148:J149"/>
    <mergeCell ref="A146:A147"/>
    <mergeCell ref="E146:E147"/>
    <mergeCell ref="F146:F147"/>
    <mergeCell ref="G146:G147"/>
    <mergeCell ref="H146:H147"/>
    <mergeCell ref="I146:I147"/>
    <mergeCell ref="I140:I141"/>
    <mergeCell ref="J140:J141"/>
    <mergeCell ref="A142:A143"/>
    <mergeCell ref="E142:E143"/>
    <mergeCell ref="F142:F143"/>
    <mergeCell ref="G142:G143"/>
    <mergeCell ref="H142:H143"/>
    <mergeCell ref="I142:I143"/>
    <mergeCell ref="J142:J143"/>
    <mergeCell ref="A140:A141"/>
    <mergeCell ref="C140:C141"/>
    <mergeCell ref="D140:D141"/>
    <mergeCell ref="E140:E141"/>
    <mergeCell ref="F140:F141"/>
    <mergeCell ref="G140:G141"/>
    <mergeCell ref="H140:H141"/>
    <mergeCell ref="A132:A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A138:A139"/>
    <mergeCell ref="C138:C139"/>
    <mergeCell ref="D138:D139"/>
    <mergeCell ref="E138:E139"/>
    <mergeCell ref="F138:F139"/>
    <mergeCell ref="G138:G139"/>
    <mergeCell ref="A134:A135"/>
    <mergeCell ref="C134:C135"/>
    <mergeCell ref="E134:E135"/>
    <mergeCell ref="F134:F135"/>
    <mergeCell ref="G134:G135"/>
    <mergeCell ref="H126:H127"/>
    <mergeCell ref="I126:I127"/>
    <mergeCell ref="J126:J127"/>
    <mergeCell ref="A130:A131"/>
    <mergeCell ref="C130:C131"/>
    <mergeCell ref="D130:D131"/>
    <mergeCell ref="E130:E131"/>
    <mergeCell ref="F130:F131"/>
    <mergeCell ref="G130:G131"/>
    <mergeCell ref="H130:H131"/>
    <mergeCell ref="A126:A127"/>
    <mergeCell ref="C126:C127"/>
    <mergeCell ref="D126:D127"/>
    <mergeCell ref="E126:E127"/>
    <mergeCell ref="F126:F127"/>
    <mergeCell ref="G126:G127"/>
    <mergeCell ref="I130:I131"/>
    <mergeCell ref="J130:J131"/>
    <mergeCell ref="J122:J123"/>
    <mergeCell ref="A124:A125"/>
    <mergeCell ref="C124:C125"/>
    <mergeCell ref="E124:E125"/>
    <mergeCell ref="F124:F125"/>
    <mergeCell ref="G124:G125"/>
    <mergeCell ref="H124:H125"/>
    <mergeCell ref="I124:I125"/>
    <mergeCell ref="J124:J125"/>
    <mergeCell ref="A122:A123"/>
    <mergeCell ref="E122:E123"/>
    <mergeCell ref="F122:F123"/>
    <mergeCell ref="G122:G123"/>
    <mergeCell ref="H122:H123"/>
    <mergeCell ref="I122:I123"/>
    <mergeCell ref="J116:J117"/>
    <mergeCell ref="A118:A119"/>
    <mergeCell ref="E118:E119"/>
    <mergeCell ref="F118:F119"/>
    <mergeCell ref="G118:G119"/>
    <mergeCell ref="H118:H119"/>
    <mergeCell ref="I118:I119"/>
    <mergeCell ref="J118:J119"/>
    <mergeCell ref="I114:I115"/>
    <mergeCell ref="J114:J115"/>
    <mergeCell ref="A116:A117"/>
    <mergeCell ref="C116:C117"/>
    <mergeCell ref="D116:D117"/>
    <mergeCell ref="E116:E117"/>
    <mergeCell ref="F116:F117"/>
    <mergeCell ref="G116:G117"/>
    <mergeCell ref="H116:H117"/>
    <mergeCell ref="I116:I117"/>
    <mergeCell ref="H110:H111"/>
    <mergeCell ref="I110:I111"/>
    <mergeCell ref="J110:J111"/>
    <mergeCell ref="A114:A115"/>
    <mergeCell ref="C114:C115"/>
    <mergeCell ref="D114:D115"/>
    <mergeCell ref="E114:E115"/>
    <mergeCell ref="F114:F115"/>
    <mergeCell ref="G114:G115"/>
    <mergeCell ref="H114:H115"/>
    <mergeCell ref="A110:A111"/>
    <mergeCell ref="C110:C111"/>
    <mergeCell ref="D110:D111"/>
    <mergeCell ref="E110:E111"/>
    <mergeCell ref="F110:F111"/>
    <mergeCell ref="G110:G111"/>
    <mergeCell ref="J106:J107"/>
    <mergeCell ref="A108:A109"/>
    <mergeCell ref="C108:C109"/>
    <mergeCell ref="E108:E109"/>
    <mergeCell ref="F108:F109"/>
    <mergeCell ref="G108:G109"/>
    <mergeCell ref="H108:H109"/>
    <mergeCell ref="I108:I109"/>
    <mergeCell ref="J108:J109"/>
    <mergeCell ref="A106:A107"/>
    <mergeCell ref="E106:E107"/>
    <mergeCell ref="F106:F107"/>
    <mergeCell ref="G106:G107"/>
    <mergeCell ref="H106:H107"/>
    <mergeCell ref="I106:I107"/>
    <mergeCell ref="A102:A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A98:A99"/>
    <mergeCell ref="C98:C99"/>
    <mergeCell ref="E98:E99"/>
    <mergeCell ref="F98:F99"/>
    <mergeCell ref="G98:G99"/>
    <mergeCell ref="H98:H99"/>
    <mergeCell ref="I98:I99"/>
    <mergeCell ref="J98:J99"/>
    <mergeCell ref="J100:J101"/>
    <mergeCell ref="A100:A101"/>
    <mergeCell ref="E100:E101"/>
    <mergeCell ref="F100:F101"/>
    <mergeCell ref="G100:G101"/>
    <mergeCell ref="H100:H101"/>
    <mergeCell ref="I100:I101"/>
    <mergeCell ref="I92:I93"/>
    <mergeCell ref="J92:J93"/>
    <mergeCell ref="A94:A95"/>
    <mergeCell ref="C94:C95"/>
    <mergeCell ref="D94:D95"/>
    <mergeCell ref="E94:E95"/>
    <mergeCell ref="F94:F95"/>
    <mergeCell ref="G94:G95"/>
    <mergeCell ref="H94:H95"/>
    <mergeCell ref="I94:I95"/>
    <mergeCell ref="A92:A93"/>
    <mergeCell ref="C92:C93"/>
    <mergeCell ref="E92:E93"/>
    <mergeCell ref="F92:F93"/>
    <mergeCell ref="G92:G93"/>
    <mergeCell ref="H92:H93"/>
    <mergeCell ref="J94:J95"/>
    <mergeCell ref="A90:A91"/>
    <mergeCell ref="E90:E91"/>
    <mergeCell ref="F90:F91"/>
    <mergeCell ref="G90:G91"/>
    <mergeCell ref="H90:H91"/>
    <mergeCell ref="I90:I91"/>
    <mergeCell ref="J90:J91"/>
    <mergeCell ref="A86:A87"/>
    <mergeCell ref="C86:C87"/>
    <mergeCell ref="D86:D87"/>
    <mergeCell ref="E86:E87"/>
    <mergeCell ref="F86:F87"/>
    <mergeCell ref="G86:G87"/>
    <mergeCell ref="A84:A85"/>
    <mergeCell ref="C84:C85"/>
    <mergeCell ref="E84:E85"/>
    <mergeCell ref="F84:F85"/>
    <mergeCell ref="G84:G85"/>
    <mergeCell ref="H84:H85"/>
    <mergeCell ref="I84:I85"/>
    <mergeCell ref="J84:J85"/>
    <mergeCell ref="H86:H87"/>
    <mergeCell ref="I86:I87"/>
    <mergeCell ref="J86:J87"/>
    <mergeCell ref="J71:J72"/>
    <mergeCell ref="A80:J80"/>
    <mergeCell ref="A82:A83"/>
    <mergeCell ref="C82:C83"/>
    <mergeCell ref="D82:D83"/>
    <mergeCell ref="E82:E83"/>
    <mergeCell ref="F82:F83"/>
    <mergeCell ref="G82:G83"/>
    <mergeCell ref="H82:H83"/>
    <mergeCell ref="I82:I83"/>
    <mergeCell ref="A71:A72"/>
    <mergeCell ref="E71:E72"/>
    <mergeCell ref="F71:F72"/>
    <mergeCell ref="G71:G72"/>
    <mergeCell ref="H71:H72"/>
    <mergeCell ref="I71:I72"/>
    <mergeCell ref="J82:J83"/>
    <mergeCell ref="J67:J68"/>
    <mergeCell ref="A69:A70"/>
    <mergeCell ref="C69:C70"/>
    <mergeCell ref="E69:E70"/>
    <mergeCell ref="F69:F70"/>
    <mergeCell ref="G69:G70"/>
    <mergeCell ref="H69:H70"/>
    <mergeCell ref="I69:I70"/>
    <mergeCell ref="J69:J70"/>
    <mergeCell ref="A67:A68"/>
    <mergeCell ref="E67:E68"/>
    <mergeCell ref="F67:F68"/>
    <mergeCell ref="G67:G68"/>
    <mergeCell ref="H67:H68"/>
    <mergeCell ref="I67:I68"/>
    <mergeCell ref="J61:J62"/>
    <mergeCell ref="A63:A64"/>
    <mergeCell ref="C63:C64"/>
    <mergeCell ref="E63:E64"/>
    <mergeCell ref="F63:F64"/>
    <mergeCell ref="G63:G64"/>
    <mergeCell ref="H63:H64"/>
    <mergeCell ref="I63:I64"/>
    <mergeCell ref="J63:J64"/>
    <mergeCell ref="A61:A62"/>
    <mergeCell ref="E61:E62"/>
    <mergeCell ref="F61:F62"/>
    <mergeCell ref="G61:G62"/>
    <mergeCell ref="H61:H62"/>
    <mergeCell ref="I61:I62"/>
    <mergeCell ref="A59:A60"/>
    <mergeCell ref="C59:C60"/>
    <mergeCell ref="D59:D60"/>
    <mergeCell ref="E59:E60"/>
    <mergeCell ref="F59:F60"/>
    <mergeCell ref="G59:G60"/>
    <mergeCell ref="H59:H60"/>
    <mergeCell ref="I59:I60"/>
    <mergeCell ref="J59:J60"/>
    <mergeCell ref="I53:I54"/>
    <mergeCell ref="J53:J54"/>
    <mergeCell ref="A55:A56"/>
    <mergeCell ref="C55:C56"/>
    <mergeCell ref="D55:D56"/>
    <mergeCell ref="E55:E56"/>
    <mergeCell ref="F55:F56"/>
    <mergeCell ref="G55:G56"/>
    <mergeCell ref="H55:H56"/>
    <mergeCell ref="I55:I56"/>
    <mergeCell ref="A53:A54"/>
    <mergeCell ref="C53:C54"/>
    <mergeCell ref="E53:E54"/>
    <mergeCell ref="F53:F54"/>
    <mergeCell ref="G53:G54"/>
    <mergeCell ref="H53:H54"/>
    <mergeCell ref="J55:J56"/>
    <mergeCell ref="J47:J48"/>
    <mergeCell ref="A51:A52"/>
    <mergeCell ref="C51:C52"/>
    <mergeCell ref="D51:D52"/>
    <mergeCell ref="E51:E52"/>
    <mergeCell ref="F51:F52"/>
    <mergeCell ref="G51:G52"/>
    <mergeCell ref="H51:H52"/>
    <mergeCell ref="I51:I52"/>
    <mergeCell ref="J51:J52"/>
    <mergeCell ref="A47:A48"/>
    <mergeCell ref="E47:E48"/>
    <mergeCell ref="F47:F48"/>
    <mergeCell ref="G47:G48"/>
    <mergeCell ref="H47:H48"/>
    <mergeCell ref="I47:I48"/>
    <mergeCell ref="J43:J44"/>
    <mergeCell ref="A45:A46"/>
    <mergeCell ref="C45:C46"/>
    <mergeCell ref="D45:D46"/>
    <mergeCell ref="E45:E46"/>
    <mergeCell ref="F45:F46"/>
    <mergeCell ref="G45:G46"/>
    <mergeCell ref="H45:H46"/>
    <mergeCell ref="I45:I46"/>
    <mergeCell ref="J45:J46"/>
    <mergeCell ref="A43:A44"/>
    <mergeCell ref="E43:E44"/>
    <mergeCell ref="F43:F44"/>
    <mergeCell ref="G43:G44"/>
    <mergeCell ref="H43:H44"/>
    <mergeCell ref="I43:I44"/>
    <mergeCell ref="I37:I38"/>
    <mergeCell ref="J37:J38"/>
    <mergeCell ref="A39:A40"/>
    <mergeCell ref="C39:C40"/>
    <mergeCell ref="E39:E40"/>
    <mergeCell ref="F39:F40"/>
    <mergeCell ref="G39:G40"/>
    <mergeCell ref="H39:H40"/>
    <mergeCell ref="I39:I40"/>
    <mergeCell ref="J39:J40"/>
    <mergeCell ref="A37:A38"/>
    <mergeCell ref="C37:C38"/>
    <mergeCell ref="E37:E38"/>
    <mergeCell ref="F37:F38"/>
    <mergeCell ref="G37:G38"/>
    <mergeCell ref="H37:H38"/>
    <mergeCell ref="J31:J32"/>
    <mergeCell ref="A35:A36"/>
    <mergeCell ref="E35:E36"/>
    <mergeCell ref="F35:F36"/>
    <mergeCell ref="G35:G36"/>
    <mergeCell ref="H35:H36"/>
    <mergeCell ref="I35:I36"/>
    <mergeCell ref="J35:J36"/>
    <mergeCell ref="A31:A32"/>
    <mergeCell ref="E31:E32"/>
    <mergeCell ref="F31:F32"/>
    <mergeCell ref="G31:G32"/>
    <mergeCell ref="H31:H32"/>
    <mergeCell ref="I31:I32"/>
    <mergeCell ref="I27:I28"/>
    <mergeCell ref="J27:J28"/>
    <mergeCell ref="A29:A30"/>
    <mergeCell ref="C29:C30"/>
    <mergeCell ref="E29:E30"/>
    <mergeCell ref="F29:F30"/>
    <mergeCell ref="G29:G30"/>
    <mergeCell ref="H29:H30"/>
    <mergeCell ref="I29:I30"/>
    <mergeCell ref="J29:J30"/>
    <mergeCell ref="A27:A28"/>
    <mergeCell ref="C27:C28"/>
    <mergeCell ref="E27:E28"/>
    <mergeCell ref="F27:F28"/>
    <mergeCell ref="G27:G28"/>
    <mergeCell ref="H27:H28"/>
    <mergeCell ref="H21:H22"/>
    <mergeCell ref="I21:I22"/>
    <mergeCell ref="J21:J22"/>
    <mergeCell ref="A23:A24"/>
    <mergeCell ref="E23:E24"/>
    <mergeCell ref="F23:F24"/>
    <mergeCell ref="G23:G24"/>
    <mergeCell ref="H23:H24"/>
    <mergeCell ref="I23:I24"/>
    <mergeCell ref="J23:J24"/>
    <mergeCell ref="A21:A22"/>
    <mergeCell ref="C21:C22"/>
    <mergeCell ref="D21:D22"/>
    <mergeCell ref="E21:E22"/>
    <mergeCell ref="F21:F22"/>
    <mergeCell ref="G21:G22"/>
    <mergeCell ref="J15:J16"/>
    <mergeCell ref="A19:A20"/>
    <mergeCell ref="E19:E20"/>
    <mergeCell ref="F19:F20"/>
    <mergeCell ref="G19:G20"/>
    <mergeCell ref="H19:H20"/>
    <mergeCell ref="I19:I20"/>
    <mergeCell ref="J19:J20"/>
    <mergeCell ref="A15:A16"/>
    <mergeCell ref="E15:E16"/>
    <mergeCell ref="F15:F16"/>
    <mergeCell ref="G15:G16"/>
    <mergeCell ref="H15:H16"/>
    <mergeCell ref="I15:I16"/>
    <mergeCell ref="J11:J12"/>
    <mergeCell ref="A13:A14"/>
    <mergeCell ref="C13:C14"/>
    <mergeCell ref="E13:E14"/>
    <mergeCell ref="F13:F14"/>
    <mergeCell ref="G13:G14"/>
    <mergeCell ref="H13:H14"/>
    <mergeCell ref="I13:I14"/>
    <mergeCell ref="J13:J14"/>
    <mergeCell ref="A11:A12"/>
    <mergeCell ref="E11:E12"/>
    <mergeCell ref="F11:F12"/>
    <mergeCell ref="G11:G12"/>
    <mergeCell ref="H11:H12"/>
    <mergeCell ref="I11:I12"/>
    <mergeCell ref="I5:I6"/>
    <mergeCell ref="J5:J6"/>
    <mergeCell ref="A7:A8"/>
    <mergeCell ref="E7:E8"/>
    <mergeCell ref="F7:F8"/>
    <mergeCell ref="G7:G8"/>
    <mergeCell ref="H7:H8"/>
    <mergeCell ref="I7:I8"/>
    <mergeCell ref="J7:J8"/>
    <mergeCell ref="A5:A6"/>
    <mergeCell ref="C5:C6"/>
    <mergeCell ref="E5:E6"/>
    <mergeCell ref="F5:F6"/>
    <mergeCell ref="G5:G6"/>
    <mergeCell ref="H5:H6"/>
    <mergeCell ref="A1:J1"/>
    <mergeCell ref="A3:A4"/>
    <mergeCell ref="C3:C4"/>
    <mergeCell ref="D3:D4"/>
    <mergeCell ref="E3:E4"/>
    <mergeCell ref="F3:F4"/>
    <mergeCell ref="G3:G4"/>
    <mergeCell ref="H3:H4"/>
    <mergeCell ref="I3:I4"/>
    <mergeCell ref="J3:J4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925F8-C744-4541-8B73-EEE411CABD40}">
  <dimension ref="A1:X41"/>
  <sheetViews>
    <sheetView tabSelected="1" view="pageBreakPreview" zoomScale="99" zoomScaleNormal="100" zoomScaleSheetLayoutView="99" workbookViewId="0">
      <selection activeCell="L21" sqref="L21"/>
    </sheetView>
  </sheetViews>
  <sheetFormatPr defaultColWidth="8.69921875" defaultRowHeight="18" x14ac:dyDescent="0.3"/>
  <cols>
    <col min="1" max="1" width="2.8984375" style="1" customWidth="1"/>
    <col min="2" max="2" width="8.69921875" style="66"/>
    <col min="3" max="3" width="8.8984375" style="1" customWidth="1"/>
    <col min="4" max="4" width="3.69921875" style="1" customWidth="1"/>
    <col min="5" max="5" width="14.09765625" style="1" customWidth="1"/>
    <col min="6" max="6" width="8.19921875" style="1" customWidth="1"/>
    <col min="7" max="7" width="21.19921875" style="1" customWidth="1"/>
    <col min="8" max="13" width="4.5" style="92" customWidth="1"/>
    <col min="14" max="19" width="4.5" style="130" customWidth="1"/>
    <col min="20" max="20" width="14.09765625" customWidth="1"/>
    <col min="21" max="21" width="8.19921875" customWidth="1"/>
    <col min="22" max="22" width="21.19921875" customWidth="1"/>
    <col min="23" max="23" width="3.69921875" customWidth="1"/>
    <col min="24" max="24" width="8.8984375" customWidth="1"/>
    <col min="25" max="16384" width="8.69921875" style="1"/>
  </cols>
  <sheetData>
    <row r="1" spans="1:24" ht="24.9" customHeight="1" x14ac:dyDescent="0.3">
      <c r="C1" s="242" t="s">
        <v>453</v>
      </c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</row>
    <row r="2" spans="1:24" ht="14.4" x14ac:dyDescent="0.3">
      <c r="C2" s="15" t="s">
        <v>362</v>
      </c>
      <c r="D2" s="15" t="s">
        <v>207</v>
      </c>
      <c r="E2" s="15" t="s">
        <v>365</v>
      </c>
      <c r="F2" s="244" t="s">
        <v>367</v>
      </c>
      <c r="G2" s="244"/>
      <c r="N2" s="89"/>
      <c r="O2" s="89"/>
      <c r="P2" s="89"/>
      <c r="Q2" s="89"/>
      <c r="R2" s="89"/>
      <c r="S2" s="89"/>
      <c r="T2" s="54" t="s">
        <v>364</v>
      </c>
      <c r="U2" s="243" t="s">
        <v>366</v>
      </c>
      <c r="V2" s="243"/>
      <c r="W2" s="54" t="s">
        <v>363</v>
      </c>
      <c r="X2" s="54" t="s">
        <v>361</v>
      </c>
    </row>
    <row r="3" spans="1:24" ht="7.2" customHeight="1" x14ac:dyDescent="0.3">
      <c r="C3" s="39"/>
      <c r="D3" s="39"/>
      <c r="E3" s="39"/>
      <c r="F3" s="39"/>
      <c r="G3" s="39"/>
      <c r="N3" s="89"/>
      <c r="O3" s="89"/>
      <c r="P3" s="89"/>
      <c r="Q3" s="89"/>
      <c r="R3" s="89"/>
      <c r="S3" s="89"/>
      <c r="T3" s="1"/>
      <c r="U3" s="1"/>
      <c r="V3" s="1"/>
      <c r="W3" s="1"/>
      <c r="X3" s="1"/>
    </row>
    <row r="4" spans="1:24" ht="18.600000000000001" customHeight="1" thickBot="1" x14ac:dyDescent="0.35">
      <c r="A4" s="66">
        <v>11</v>
      </c>
      <c r="C4" s="229" t="s">
        <v>368</v>
      </c>
      <c r="D4" s="229" t="s">
        <v>369</v>
      </c>
      <c r="E4" s="40" t="str">
        <f>VLOOKUP(A4,一般R!$M:$P,2,0)</f>
        <v>長谷川 憂華</v>
      </c>
      <c r="F4" s="159" t="str">
        <f>VLOOKUP(A4,一般R!$M:$P,3,0)</f>
        <v>京都</v>
      </c>
      <c r="G4" s="239" t="str">
        <f>VLOOKUP(A4,一般R!$M:$P,4,0)</f>
        <v>ワタキューセイモア</v>
      </c>
      <c r="H4" s="93"/>
      <c r="I4" s="94"/>
      <c r="J4" s="91"/>
      <c r="K4" s="91"/>
      <c r="L4" s="91"/>
      <c r="M4" s="91"/>
      <c r="N4" s="89"/>
      <c r="O4" s="89"/>
      <c r="P4" s="89"/>
      <c r="Q4" s="89"/>
      <c r="R4" s="111"/>
      <c r="S4" s="112"/>
      <c r="T4" s="77" t="s">
        <v>427</v>
      </c>
      <c r="U4" s="18" t="s">
        <v>17</v>
      </c>
      <c r="V4" s="83" t="s">
        <v>69</v>
      </c>
      <c r="W4" s="229" t="s">
        <v>369</v>
      </c>
      <c r="X4" s="229" t="s">
        <v>390</v>
      </c>
    </row>
    <row r="5" spans="1:24" ht="18.600000000000001" customHeight="1" thickBot="1" x14ac:dyDescent="0.35">
      <c r="A5" s="66">
        <v>12</v>
      </c>
      <c r="C5" s="229"/>
      <c r="D5" s="229"/>
      <c r="E5" s="42" t="str">
        <f>VLOOKUP(A5,一般R!$M:$P,2,0)</f>
        <v>池口　季将</v>
      </c>
      <c r="F5" s="169"/>
      <c r="G5" s="240"/>
      <c r="H5" s="91"/>
      <c r="I5" s="95"/>
      <c r="J5" s="144"/>
      <c r="K5" s="91"/>
      <c r="L5" s="91"/>
      <c r="M5" s="91"/>
      <c r="N5" s="89"/>
      <c r="O5" s="89"/>
      <c r="P5" s="89"/>
      <c r="Q5" s="113"/>
      <c r="R5" s="89"/>
      <c r="S5" s="114"/>
      <c r="T5" s="78" t="s">
        <v>428</v>
      </c>
      <c r="U5" s="19" t="s">
        <v>29</v>
      </c>
      <c r="V5" s="84" t="s">
        <v>32</v>
      </c>
      <c r="W5" s="229"/>
      <c r="X5" s="229"/>
    </row>
    <row r="6" spans="1:24" ht="18.600000000000001" customHeight="1" thickBot="1" x14ac:dyDescent="0.35">
      <c r="A6" s="66">
        <v>21</v>
      </c>
      <c r="C6" s="234" t="s">
        <v>370</v>
      </c>
      <c r="D6" s="234" t="s">
        <v>369</v>
      </c>
      <c r="E6" s="40" t="str">
        <f>VLOOKUP(A6,一般R!$M:$P,2,0)</f>
        <v>田辺 なつき</v>
      </c>
      <c r="F6" s="18" t="str">
        <f>VLOOKUP(A6,一般R!$M:$P,3,0)</f>
        <v>新潟</v>
      </c>
      <c r="G6" s="85" t="str">
        <f>VLOOKUP(A6,一般R!$M:$P,4,0)</f>
        <v>ヨネックス新潟</v>
      </c>
      <c r="I6" s="147">
        <v>2</v>
      </c>
      <c r="J6" s="95"/>
      <c r="K6" s="91"/>
      <c r="L6" s="91"/>
      <c r="M6" s="91"/>
      <c r="N6" s="89"/>
      <c r="O6" s="89"/>
      <c r="P6" s="89"/>
      <c r="Q6" s="115"/>
      <c r="R6" s="89">
        <v>2</v>
      </c>
      <c r="S6" s="114"/>
      <c r="T6" s="77" t="s">
        <v>429</v>
      </c>
      <c r="U6" s="159" t="s">
        <v>8</v>
      </c>
      <c r="V6" s="239" t="s">
        <v>9</v>
      </c>
      <c r="W6" s="229" t="s">
        <v>369</v>
      </c>
      <c r="X6" s="229" t="s">
        <v>391</v>
      </c>
    </row>
    <row r="7" spans="1:24" ht="18.600000000000001" customHeight="1" thickBot="1" x14ac:dyDescent="0.35">
      <c r="A7" s="66">
        <v>22</v>
      </c>
      <c r="C7" s="235"/>
      <c r="D7" s="235"/>
      <c r="E7" s="42" t="str">
        <f>VLOOKUP(A7,一般R!$M:$P,2,0)</f>
        <v>山根　稔平</v>
      </c>
      <c r="F7" s="19" t="str">
        <f>VLOOKUP(A7,一般R!$M:$P,3,0)</f>
        <v>東京</v>
      </c>
      <c r="G7" s="86" t="str">
        <f>VLOOKUP(A7,一般R!$M:$P,4,0)</f>
        <v>ヨネックス</v>
      </c>
      <c r="H7" s="97"/>
      <c r="I7" s="148"/>
      <c r="J7" s="104"/>
      <c r="K7" s="91"/>
      <c r="L7" s="91"/>
      <c r="M7" s="91"/>
      <c r="N7" s="89"/>
      <c r="O7" s="89"/>
      <c r="P7" s="113"/>
      <c r="Q7" s="141"/>
      <c r="R7" s="117"/>
      <c r="S7" s="118"/>
      <c r="T7" s="78" t="s">
        <v>430</v>
      </c>
      <c r="U7" s="169"/>
      <c r="V7" s="240"/>
      <c r="W7" s="229"/>
      <c r="X7" s="229"/>
    </row>
    <row r="8" spans="1:24" ht="18.600000000000001" customHeight="1" thickBot="1" x14ac:dyDescent="0.35">
      <c r="A8" s="66">
        <v>31</v>
      </c>
      <c r="C8" s="241" t="s">
        <v>371</v>
      </c>
      <c r="D8" s="241" t="s">
        <v>369</v>
      </c>
      <c r="E8" s="40" t="str">
        <f>VLOOKUP(A8,一般R!$M:$P,2,0)</f>
        <v>長根　新太</v>
      </c>
      <c r="F8" s="18" t="str">
        <f>VLOOKUP(A8,一般R!$M:$P,3,0)</f>
        <v>日本学連</v>
      </c>
      <c r="G8" s="85" t="str">
        <f>VLOOKUP(A8,一般R!$M:$P,4,0)</f>
        <v>同志社大学</v>
      </c>
      <c r="H8" s="98"/>
      <c r="I8" s="91"/>
      <c r="J8" s="104">
        <v>0</v>
      </c>
      <c r="K8" s="91"/>
      <c r="L8" s="91">
        <v>1</v>
      </c>
      <c r="M8" s="91"/>
      <c r="N8" s="89"/>
      <c r="O8" s="89"/>
      <c r="P8" s="115"/>
      <c r="Q8" s="89">
        <v>0</v>
      </c>
      <c r="R8" s="120"/>
      <c r="S8" s="121"/>
      <c r="T8" s="77" t="s">
        <v>431</v>
      </c>
      <c r="U8" s="159" t="s">
        <v>55</v>
      </c>
      <c r="V8" s="239" t="s">
        <v>38</v>
      </c>
      <c r="W8" s="241" t="s">
        <v>369</v>
      </c>
      <c r="X8" s="229" t="s">
        <v>392</v>
      </c>
    </row>
    <row r="9" spans="1:24" ht="18.600000000000001" customHeight="1" x14ac:dyDescent="0.3">
      <c r="A9" s="66">
        <v>32</v>
      </c>
      <c r="C9" s="241"/>
      <c r="D9" s="241"/>
      <c r="E9" s="42" t="str">
        <f>VLOOKUP(A9,一般R!$M:$P,2,0)</f>
        <v>椎名　萌花</v>
      </c>
      <c r="F9" s="19" t="str">
        <f>VLOOKUP(A9,一般R!$M:$P,3,0)</f>
        <v>兵庫</v>
      </c>
      <c r="G9" s="86" t="str">
        <f>VLOOKUP(A9,一般R!$M:$P,4,0)</f>
        <v>東芝姫路</v>
      </c>
      <c r="H9" s="99"/>
      <c r="I9" s="91"/>
      <c r="J9" s="90"/>
      <c r="K9" s="145"/>
      <c r="L9" s="91"/>
      <c r="M9" s="91"/>
      <c r="N9" s="89"/>
      <c r="O9" s="113"/>
      <c r="P9" s="89"/>
      <c r="Q9" s="119"/>
      <c r="R9" s="89"/>
      <c r="S9" s="114"/>
      <c r="T9" s="77" t="s">
        <v>421</v>
      </c>
      <c r="U9" s="169"/>
      <c r="V9" s="240"/>
      <c r="W9" s="241"/>
      <c r="X9" s="229"/>
    </row>
    <row r="10" spans="1:24" ht="18.600000000000001" customHeight="1" thickBot="1" x14ac:dyDescent="0.35">
      <c r="A10" s="66">
        <v>41</v>
      </c>
      <c r="C10" s="229" t="s">
        <v>372</v>
      </c>
      <c r="D10" s="234" t="s">
        <v>369</v>
      </c>
      <c r="E10" s="40" t="str">
        <f>VLOOKUP(A10,一般R!$M:$P,2,0)</f>
        <v>安達　　宣</v>
      </c>
      <c r="F10" s="159" t="str">
        <f>VLOOKUP(A10,一般R!$M:$P,3,0)</f>
        <v>日本学連</v>
      </c>
      <c r="G10" s="85" t="str">
        <f>VLOOKUP(A10,一般R!$M:$P,4,0)</f>
        <v>早稲田大学</v>
      </c>
      <c r="H10" s="93"/>
      <c r="I10" s="94"/>
      <c r="J10" s="90"/>
      <c r="K10" s="90"/>
      <c r="L10" s="91"/>
      <c r="M10" s="91"/>
      <c r="N10" s="89"/>
      <c r="O10" s="113"/>
      <c r="P10" s="89"/>
      <c r="Q10" s="119">
        <v>3</v>
      </c>
      <c r="R10" s="89"/>
      <c r="S10" s="114"/>
      <c r="T10" s="77" t="s">
        <v>432</v>
      </c>
      <c r="U10" s="159" t="s">
        <v>8</v>
      </c>
      <c r="V10" s="239" t="s">
        <v>9</v>
      </c>
      <c r="W10" s="234" t="s">
        <v>369</v>
      </c>
      <c r="X10" s="229" t="s">
        <v>393</v>
      </c>
    </row>
    <row r="11" spans="1:24" ht="18.600000000000001" customHeight="1" thickBot="1" x14ac:dyDescent="0.35">
      <c r="A11" s="66">
        <v>42</v>
      </c>
      <c r="C11" s="229"/>
      <c r="D11" s="235"/>
      <c r="E11" s="42" t="str">
        <f>VLOOKUP(A11,一般R!$M:$P,2,0)</f>
        <v>岩元　望美</v>
      </c>
      <c r="F11" s="169"/>
      <c r="G11" s="86" t="str">
        <f>VLOOKUP(A11,一般R!$M:$P,4,0)</f>
        <v>神戸松蔭女子学院大学</v>
      </c>
      <c r="H11" s="91"/>
      <c r="I11" s="95"/>
      <c r="J11" s="90"/>
      <c r="K11" s="90"/>
      <c r="L11" s="91"/>
      <c r="M11" s="91"/>
      <c r="N11" s="89"/>
      <c r="O11" s="113"/>
      <c r="P11" s="89"/>
      <c r="Q11" s="119"/>
      <c r="R11" s="122"/>
      <c r="S11" s="124"/>
      <c r="T11" s="78" t="s">
        <v>433</v>
      </c>
      <c r="U11" s="169"/>
      <c r="V11" s="240"/>
      <c r="W11" s="235"/>
      <c r="X11" s="229"/>
    </row>
    <row r="12" spans="1:24" ht="18.600000000000001" customHeight="1" thickBot="1" x14ac:dyDescent="0.35">
      <c r="A12" s="66">
        <v>51</v>
      </c>
      <c r="C12" s="241" t="s">
        <v>373</v>
      </c>
      <c r="D12" s="229" t="s">
        <v>369</v>
      </c>
      <c r="E12" s="40" t="str">
        <f>VLOOKUP(A12,一般R!$M:$P,2,0)</f>
        <v>内田　理久</v>
      </c>
      <c r="F12" s="18" t="str">
        <f>VLOOKUP(A12,一般R!$M:$P,3,0)</f>
        <v>広島</v>
      </c>
      <c r="G12" s="85" t="str">
        <f>VLOOKUP(A12,一般R!$M:$P,4,0)</f>
        <v>NTT西日本</v>
      </c>
      <c r="H12" s="102"/>
      <c r="I12" s="101"/>
      <c r="J12" s="107"/>
      <c r="K12" s="90">
        <v>2</v>
      </c>
      <c r="L12" s="91"/>
      <c r="M12" s="91"/>
      <c r="N12" s="89"/>
      <c r="O12" s="113"/>
      <c r="P12" s="89">
        <v>0</v>
      </c>
      <c r="Q12" s="135"/>
      <c r="R12" s="131"/>
      <c r="S12" s="114"/>
      <c r="T12" s="77" t="s">
        <v>434</v>
      </c>
      <c r="U12" s="159" t="s">
        <v>55</v>
      </c>
      <c r="V12" s="83" t="s">
        <v>56</v>
      </c>
      <c r="W12" s="229" t="s">
        <v>369</v>
      </c>
      <c r="X12" s="229" t="s">
        <v>394</v>
      </c>
    </row>
    <row r="13" spans="1:24" ht="18.600000000000001" customHeight="1" thickBot="1" x14ac:dyDescent="0.35">
      <c r="A13" s="66">
        <v>52</v>
      </c>
      <c r="C13" s="241"/>
      <c r="D13" s="229"/>
      <c r="E13" s="42" t="str">
        <f>VLOOKUP(A13,一般R!$M:$P,2,0)</f>
        <v>上野　小町</v>
      </c>
      <c r="F13" s="19" t="str">
        <f>VLOOKUP(A13,一般R!$M:$P,3,0)</f>
        <v>東京</v>
      </c>
      <c r="G13" s="86" t="str">
        <f>VLOOKUP(A13,一般R!$M:$P,4,0)</f>
        <v>ナガセケンコー</v>
      </c>
      <c r="H13" s="91"/>
      <c r="I13" s="91"/>
      <c r="J13" s="91">
        <v>0</v>
      </c>
      <c r="K13" s="90"/>
      <c r="L13" s="91"/>
      <c r="M13" s="91">
        <v>2</v>
      </c>
      <c r="N13" s="89"/>
      <c r="O13" s="115"/>
      <c r="P13" s="89"/>
      <c r="Q13" s="89"/>
      <c r="R13" s="89"/>
      <c r="S13" s="136"/>
      <c r="T13" s="78" t="s">
        <v>435</v>
      </c>
      <c r="U13" s="169"/>
      <c r="V13" s="84" t="s">
        <v>58</v>
      </c>
      <c r="W13" s="229"/>
      <c r="X13" s="229"/>
    </row>
    <row r="14" spans="1:24" ht="18.600000000000001" customHeight="1" thickBot="1" x14ac:dyDescent="0.35">
      <c r="A14" s="66">
        <v>61</v>
      </c>
      <c r="C14" s="229" t="s">
        <v>374</v>
      </c>
      <c r="D14" s="241" t="s">
        <v>369</v>
      </c>
      <c r="E14" s="40" t="str">
        <f>VLOOKUP(A14,一般R!$M:$P,2,0)</f>
        <v>菊山　太陽</v>
      </c>
      <c r="F14" s="18" t="str">
        <f>VLOOKUP(A14,一般R!$M:$P,3,0)</f>
        <v>日本学連</v>
      </c>
      <c r="G14" s="85" t="str">
        <f>VLOOKUP(A14,一般R!$M:$P,4,0)</f>
        <v>法政大学</v>
      </c>
      <c r="H14" s="93"/>
      <c r="I14" s="94"/>
      <c r="J14" s="91"/>
      <c r="K14" s="104"/>
      <c r="L14" s="150"/>
      <c r="M14" s="91"/>
      <c r="N14" s="113"/>
      <c r="O14" s="89"/>
      <c r="P14" s="119"/>
      <c r="Q14" s="89"/>
      <c r="R14" s="111"/>
      <c r="S14" s="112"/>
      <c r="T14" s="77" t="s">
        <v>422</v>
      </c>
      <c r="U14" s="18" t="s">
        <v>29</v>
      </c>
      <c r="V14" s="83" t="s">
        <v>60</v>
      </c>
      <c r="W14" s="241" t="s">
        <v>369</v>
      </c>
      <c r="X14" s="229" t="s">
        <v>395</v>
      </c>
    </row>
    <row r="15" spans="1:24" ht="18.600000000000001" customHeight="1" thickBot="1" x14ac:dyDescent="0.35">
      <c r="A15" s="66">
        <v>62</v>
      </c>
      <c r="C15" s="229"/>
      <c r="D15" s="241"/>
      <c r="E15" s="42" t="str">
        <f>VLOOKUP(A15,一般R!$M:$P,2,0)</f>
        <v>岩倉　彩佳</v>
      </c>
      <c r="F15" s="19" t="str">
        <f>VLOOKUP(A15,一般R!$M:$P,3,0)</f>
        <v>広島</v>
      </c>
      <c r="G15" s="86" t="str">
        <f>VLOOKUP(A15,一般R!$M:$P,4,0)</f>
        <v>どんぐり北広島</v>
      </c>
      <c r="H15" s="91"/>
      <c r="I15" s="91"/>
      <c r="J15" s="96"/>
      <c r="K15" s="104">
        <v>0</v>
      </c>
      <c r="L15" s="90"/>
      <c r="M15" s="91"/>
      <c r="N15" s="113"/>
      <c r="O15" s="89"/>
      <c r="P15" s="119">
        <v>1</v>
      </c>
      <c r="Q15" s="115"/>
      <c r="R15" s="89"/>
      <c r="S15" s="114"/>
      <c r="T15" s="78" t="s">
        <v>246</v>
      </c>
      <c r="U15" s="19" t="s">
        <v>55</v>
      </c>
      <c r="V15" s="84" t="s">
        <v>38</v>
      </c>
      <c r="W15" s="241"/>
      <c r="X15" s="229"/>
    </row>
    <row r="16" spans="1:24" ht="18.600000000000001" customHeight="1" x14ac:dyDescent="0.3">
      <c r="A16" s="66">
        <v>71</v>
      </c>
      <c r="C16" s="241" t="s">
        <v>375</v>
      </c>
      <c r="D16" s="229" t="s">
        <v>369</v>
      </c>
      <c r="E16" s="40" t="str">
        <f>VLOOKUP(A16,一般R!$M:$P,2,0)</f>
        <v>福田　麗優</v>
      </c>
      <c r="F16" s="159" t="str">
        <f>VLOOKUP(A16,一般R!$M:$P,3,0)</f>
        <v>京都</v>
      </c>
      <c r="G16" s="239" t="str">
        <f>VLOOKUP(A16,一般R!$M:$P,4,0)</f>
        <v>ワタキューセイモア</v>
      </c>
      <c r="H16" s="102"/>
      <c r="I16" s="101"/>
      <c r="J16" s="90"/>
      <c r="K16" s="104"/>
      <c r="L16" s="90"/>
      <c r="M16" s="91"/>
      <c r="N16" s="113"/>
      <c r="O16" s="89"/>
      <c r="P16" s="119"/>
      <c r="Q16" s="116"/>
      <c r="R16" s="123"/>
      <c r="S16" s="125"/>
      <c r="T16" s="77" t="s">
        <v>436</v>
      </c>
      <c r="U16" s="18" t="s">
        <v>23</v>
      </c>
      <c r="V16" s="83" t="s">
        <v>254</v>
      </c>
      <c r="W16" s="229" t="s">
        <v>369</v>
      </c>
      <c r="X16" s="229" t="s">
        <v>396</v>
      </c>
    </row>
    <row r="17" spans="1:24" ht="18.600000000000001" customHeight="1" thickBot="1" x14ac:dyDescent="0.35">
      <c r="A17" s="66">
        <v>72</v>
      </c>
      <c r="C17" s="241"/>
      <c r="D17" s="229"/>
      <c r="E17" s="42" t="str">
        <f>VLOOKUP(A17,一般R!$M:$P,2,0)</f>
        <v>山本　貴大</v>
      </c>
      <c r="F17" s="169"/>
      <c r="G17" s="240"/>
      <c r="H17" s="91"/>
      <c r="I17" s="91"/>
      <c r="J17" s="90">
        <v>2</v>
      </c>
      <c r="K17" s="149"/>
      <c r="L17" s="90"/>
      <c r="M17" s="91"/>
      <c r="N17" s="113"/>
      <c r="O17" s="89"/>
      <c r="P17" s="119"/>
      <c r="Q17" s="119">
        <v>1</v>
      </c>
      <c r="R17" s="89"/>
      <c r="S17" s="114"/>
      <c r="T17" s="78" t="s">
        <v>437</v>
      </c>
      <c r="U17" s="19" t="s">
        <v>256</v>
      </c>
      <c r="V17" s="84" t="s">
        <v>257</v>
      </c>
      <c r="W17" s="229"/>
      <c r="X17" s="229"/>
    </row>
    <row r="18" spans="1:24" ht="18.600000000000001" customHeight="1" x14ac:dyDescent="0.3">
      <c r="A18" s="66">
        <v>81</v>
      </c>
      <c r="C18" s="229" t="s">
        <v>376</v>
      </c>
      <c r="D18" s="234" t="s">
        <v>369</v>
      </c>
      <c r="E18" s="40" t="str">
        <f>VLOOKUP(A18,一般R!$M:$P,2,0)</f>
        <v>榊原　耕平</v>
      </c>
      <c r="F18" s="159" t="str">
        <f>VLOOKUP(A18,一般R!$M:$P,3,0)</f>
        <v>東京</v>
      </c>
      <c r="G18" s="239" t="str">
        <f>VLOOKUP(A18,一般R!$M:$P,4,0)</f>
        <v>ヨネックス</v>
      </c>
      <c r="H18" s="91"/>
      <c r="I18" s="91"/>
      <c r="J18" s="104">
        <v>1</v>
      </c>
      <c r="K18" s="91"/>
      <c r="L18" s="90"/>
      <c r="M18" s="91"/>
      <c r="N18" s="113"/>
      <c r="O18" s="89">
        <v>2</v>
      </c>
      <c r="P18" s="135"/>
      <c r="Q18" s="127">
        <v>1</v>
      </c>
      <c r="R18" s="89"/>
      <c r="S18" s="114"/>
      <c r="T18" s="77" t="s">
        <v>423</v>
      </c>
      <c r="U18" s="159" t="s">
        <v>29</v>
      </c>
      <c r="V18" s="239" t="s">
        <v>30</v>
      </c>
      <c r="W18" s="234" t="s">
        <v>369</v>
      </c>
      <c r="X18" s="229" t="s">
        <v>397</v>
      </c>
    </row>
    <row r="19" spans="1:24" ht="18.600000000000001" customHeight="1" thickBot="1" x14ac:dyDescent="0.35">
      <c r="A19" s="66">
        <v>82</v>
      </c>
      <c r="C19" s="229"/>
      <c r="D19" s="235"/>
      <c r="E19" s="42" t="str">
        <f>VLOOKUP(A19,一般R!$M:$P,2,0)</f>
        <v>大友　紅実</v>
      </c>
      <c r="F19" s="169"/>
      <c r="G19" s="240"/>
      <c r="H19" s="100"/>
      <c r="I19" s="97"/>
      <c r="J19" s="106"/>
      <c r="K19" s="91"/>
      <c r="L19" s="90"/>
      <c r="M19" s="152"/>
      <c r="N19" s="113"/>
      <c r="O19" s="89"/>
      <c r="P19" s="89"/>
      <c r="Q19" s="142"/>
      <c r="R19" s="122"/>
      <c r="S19" s="124"/>
      <c r="T19" s="78" t="s">
        <v>424</v>
      </c>
      <c r="U19" s="169"/>
      <c r="V19" s="240"/>
      <c r="W19" s="235"/>
      <c r="X19" s="229"/>
    </row>
    <row r="20" spans="1:24" ht="18.600000000000001" customHeight="1" thickBot="1" x14ac:dyDescent="0.35">
      <c r="A20" s="66">
        <v>91</v>
      </c>
      <c r="C20" s="241" t="s">
        <v>377</v>
      </c>
      <c r="D20" s="241" t="s">
        <v>369</v>
      </c>
      <c r="E20" s="40" t="str">
        <f>VLOOKUP(A20,一般R!$M:$P,2,0)</f>
        <v>船水　颯人</v>
      </c>
      <c r="F20" s="18" t="str">
        <f>VLOOKUP(A20,一般R!$M:$P,3,0)</f>
        <v>東京</v>
      </c>
      <c r="G20" s="85" t="str">
        <f>VLOOKUP(A20,一般R!$M:$P,4,0)</f>
        <v>稲門クラブ</v>
      </c>
      <c r="H20" s="93"/>
      <c r="I20" s="94"/>
      <c r="J20" s="134"/>
      <c r="K20" s="91"/>
      <c r="L20" s="90"/>
      <c r="M20" s="152"/>
      <c r="N20" s="113"/>
      <c r="O20" s="89"/>
      <c r="P20" s="89"/>
      <c r="Q20" s="113"/>
      <c r="R20" s="111"/>
      <c r="S20" s="112"/>
      <c r="T20" s="77" t="s">
        <v>438</v>
      </c>
      <c r="U20" s="18" t="s">
        <v>66</v>
      </c>
      <c r="V20" s="83" t="s">
        <v>277</v>
      </c>
      <c r="W20" s="241" t="s">
        <v>369</v>
      </c>
      <c r="X20" s="229" t="s">
        <v>398</v>
      </c>
    </row>
    <row r="21" spans="1:24" ht="18.600000000000001" customHeight="1" thickBot="1" x14ac:dyDescent="0.35">
      <c r="A21" s="66">
        <v>92</v>
      </c>
      <c r="C21" s="241"/>
      <c r="D21" s="241"/>
      <c r="E21" s="42" t="str">
        <f>VLOOKUP(A21,一般R!$M:$P,2,0)</f>
        <v>中谷 さくら</v>
      </c>
      <c r="F21" s="19" t="str">
        <f>VLOOKUP(A21,一般R!$M:$P,3,0)</f>
        <v>日本学連</v>
      </c>
      <c r="G21" s="86" t="str">
        <f>VLOOKUP(A21,一般R!$M:$P,4,0)</f>
        <v>明治大学</v>
      </c>
      <c r="H21" s="91"/>
      <c r="I21" s="91"/>
      <c r="J21" s="91"/>
      <c r="K21" s="91"/>
      <c r="L21" s="245">
        <v>0</v>
      </c>
      <c r="M21" s="246"/>
      <c r="N21" s="113"/>
      <c r="O21" s="89"/>
      <c r="P21" s="89"/>
      <c r="Q21" s="89"/>
      <c r="R21" s="89"/>
      <c r="S21" s="114"/>
      <c r="T21" s="78" t="s">
        <v>439</v>
      </c>
      <c r="U21" s="19" t="s">
        <v>17</v>
      </c>
      <c r="V21" s="84" t="s">
        <v>80</v>
      </c>
      <c r="W21" s="241"/>
      <c r="X21" s="229"/>
    </row>
    <row r="22" spans="1:24" ht="18.600000000000001" customHeight="1" x14ac:dyDescent="0.3">
      <c r="A22" s="66">
        <v>101</v>
      </c>
      <c r="C22" s="229" t="s">
        <v>378</v>
      </c>
      <c r="D22" s="229" t="s">
        <v>369</v>
      </c>
      <c r="E22" s="40" t="str">
        <f>VLOOKUP(A22,一般R!$M:$P,2,0)</f>
        <v>小林　愛美</v>
      </c>
      <c r="F22" s="159" t="str">
        <f>VLOOKUP(A22,一般R!$M:$P,3,0)</f>
        <v>東京</v>
      </c>
      <c r="G22" s="239" t="str">
        <f>VLOOKUP(A22,一般R!$M:$P,4,0)</f>
        <v>ヨネックス</v>
      </c>
      <c r="H22" s="91"/>
      <c r="I22" s="91"/>
      <c r="J22" s="91">
        <v>1</v>
      </c>
      <c r="K22" s="91"/>
      <c r="L22" s="104"/>
      <c r="M22" s="100"/>
      <c r="N22" s="141"/>
      <c r="O22" s="119"/>
      <c r="P22" s="89"/>
      <c r="Q22" s="89">
        <v>2</v>
      </c>
      <c r="R22" s="89"/>
      <c r="S22" s="114"/>
      <c r="T22" s="77" t="s">
        <v>440</v>
      </c>
      <c r="U22" s="159" t="s">
        <v>29</v>
      </c>
      <c r="V22" s="239" t="s">
        <v>32</v>
      </c>
      <c r="W22" s="229" t="s">
        <v>369</v>
      </c>
      <c r="X22" s="229" t="s">
        <v>399</v>
      </c>
    </row>
    <row r="23" spans="1:24" ht="18.600000000000001" customHeight="1" thickBot="1" x14ac:dyDescent="0.35">
      <c r="A23" s="66">
        <v>102</v>
      </c>
      <c r="C23" s="229"/>
      <c r="D23" s="229"/>
      <c r="E23" s="42" t="str">
        <f>VLOOKUP(A23,一般R!$M:$P,2,0)</f>
        <v>高月　拓磨</v>
      </c>
      <c r="F23" s="169"/>
      <c r="G23" s="240"/>
      <c r="H23" s="100"/>
      <c r="I23" s="97"/>
      <c r="J23" s="103"/>
      <c r="K23" s="91"/>
      <c r="L23" s="104"/>
      <c r="M23" s="91"/>
      <c r="N23" s="89"/>
      <c r="O23" s="119"/>
      <c r="P23" s="89"/>
      <c r="Q23" s="128"/>
      <c r="R23" s="122"/>
      <c r="S23" s="124"/>
      <c r="T23" s="78" t="s">
        <v>441</v>
      </c>
      <c r="U23" s="169"/>
      <c r="V23" s="240"/>
      <c r="W23" s="229"/>
      <c r="X23" s="229"/>
    </row>
    <row r="24" spans="1:24" ht="18.600000000000001" customHeight="1" thickBot="1" x14ac:dyDescent="0.35">
      <c r="A24" s="66">
        <v>111</v>
      </c>
      <c r="C24" s="241" t="s">
        <v>379</v>
      </c>
      <c r="D24" s="241" t="s">
        <v>369</v>
      </c>
      <c r="E24" s="40" t="str">
        <f>VLOOKUP(A24,一般R!$M:$P,2,0)</f>
        <v>高橋　偲</v>
      </c>
      <c r="F24" s="18" t="str">
        <f>VLOOKUP(A24,一般R!$M:$P,3,0)</f>
        <v>広島</v>
      </c>
      <c r="G24" s="85" t="str">
        <f>VLOOKUP(A24,一般R!$M:$P,4,0)</f>
        <v>どんぐり北広島</v>
      </c>
      <c r="H24" s="91"/>
      <c r="I24" s="104"/>
      <c r="J24" s="95"/>
      <c r="K24" s="91"/>
      <c r="L24" s="104"/>
      <c r="M24" s="91"/>
      <c r="N24" s="89"/>
      <c r="O24" s="119"/>
      <c r="P24" s="113"/>
      <c r="Q24" s="89"/>
      <c r="R24" s="131"/>
      <c r="S24" s="112"/>
      <c r="T24" s="77" t="s">
        <v>425</v>
      </c>
      <c r="U24" s="18" t="s">
        <v>17</v>
      </c>
      <c r="V24" s="83" t="s">
        <v>69</v>
      </c>
      <c r="W24" s="241" t="s">
        <v>369</v>
      </c>
      <c r="X24" s="229" t="s">
        <v>400</v>
      </c>
    </row>
    <row r="25" spans="1:24" ht="18.600000000000001" customHeight="1" thickBot="1" x14ac:dyDescent="0.35">
      <c r="A25" s="66">
        <v>112</v>
      </c>
      <c r="C25" s="241"/>
      <c r="D25" s="241"/>
      <c r="E25" s="42" t="str">
        <f>VLOOKUP(A25,一般R!$M:$P,2,0)</f>
        <v>黒坂　卓矢</v>
      </c>
      <c r="F25" s="19" t="str">
        <f>VLOOKUP(A25,一般R!$M:$P,3,0)</f>
        <v>日本学連</v>
      </c>
      <c r="G25" s="86" t="str">
        <f>VLOOKUP(A25,一般R!$M:$P,4,0)</f>
        <v>日本体育大学</v>
      </c>
      <c r="H25" s="105"/>
      <c r="I25" s="106"/>
      <c r="J25" s="104"/>
      <c r="K25" s="91"/>
      <c r="L25" s="104"/>
      <c r="M25" s="91"/>
      <c r="N25" s="89"/>
      <c r="O25" s="119"/>
      <c r="P25" s="115"/>
      <c r="Q25" s="89"/>
      <c r="R25" s="89"/>
      <c r="S25" s="114"/>
      <c r="T25" s="78" t="s">
        <v>426</v>
      </c>
      <c r="U25" s="19" t="s">
        <v>55</v>
      </c>
      <c r="V25" s="84" t="s">
        <v>38</v>
      </c>
      <c r="W25" s="241"/>
      <c r="X25" s="229"/>
    </row>
    <row r="26" spans="1:24" ht="18.600000000000001" customHeight="1" thickBot="1" x14ac:dyDescent="0.35">
      <c r="A26" s="66">
        <v>121</v>
      </c>
      <c r="C26" s="229" t="s">
        <v>380</v>
      </c>
      <c r="D26" s="234" t="s">
        <v>369</v>
      </c>
      <c r="E26" s="40" t="str">
        <f>VLOOKUP(A26,一般R!$M:$P,2,0)</f>
        <v>小川　友貴</v>
      </c>
      <c r="F26" s="18" t="str">
        <f>VLOOKUP(A26,一般R!$M:$P,3,0)</f>
        <v>山口</v>
      </c>
      <c r="G26" s="85" t="str">
        <f>VLOOKUP(A26,一般R!$M:$P,4,0)</f>
        <v>UBE</v>
      </c>
      <c r="H26" s="101"/>
      <c r="I26" s="107"/>
      <c r="J26" s="104"/>
      <c r="K26" s="96"/>
      <c r="L26" s="104">
        <v>0</v>
      </c>
      <c r="M26" s="91"/>
      <c r="N26" s="89"/>
      <c r="O26" s="151"/>
      <c r="P26" s="89"/>
      <c r="Q26" s="119"/>
      <c r="R26" s="111"/>
      <c r="S26" s="112"/>
      <c r="T26" s="77" t="s">
        <v>442</v>
      </c>
      <c r="U26" s="159" t="s">
        <v>8</v>
      </c>
      <c r="V26" s="239" t="s">
        <v>9</v>
      </c>
      <c r="W26" s="234" t="s">
        <v>369</v>
      </c>
      <c r="X26" s="229" t="s">
        <v>401</v>
      </c>
    </row>
    <row r="27" spans="1:24" ht="18.600000000000001" customHeight="1" thickBot="1" x14ac:dyDescent="0.35">
      <c r="A27" s="66">
        <v>122</v>
      </c>
      <c r="C27" s="229"/>
      <c r="D27" s="241"/>
      <c r="E27" s="42" t="str">
        <f>VLOOKUP(A27,一般R!$M:$P,2,0)</f>
        <v>宮原 あかり</v>
      </c>
      <c r="F27" s="19" t="str">
        <f>VLOOKUP(A27,一般R!$M:$P,3,0)</f>
        <v>兵庫</v>
      </c>
      <c r="G27" s="86" t="str">
        <f>VLOOKUP(A27,一般R!$M:$P,4,0)</f>
        <v>東芝姫路</v>
      </c>
      <c r="H27" s="91"/>
      <c r="I27" s="88">
        <v>1</v>
      </c>
      <c r="J27" s="90"/>
      <c r="K27" s="90"/>
      <c r="L27" s="104"/>
      <c r="M27" s="91"/>
      <c r="N27" s="89"/>
      <c r="O27" s="151"/>
      <c r="P27" s="89"/>
      <c r="Q27" s="137"/>
      <c r="R27" s="127"/>
      <c r="S27" s="114"/>
      <c r="T27" s="78" t="s">
        <v>443</v>
      </c>
      <c r="U27" s="169"/>
      <c r="V27" s="240"/>
      <c r="W27" s="241"/>
      <c r="X27" s="229"/>
    </row>
    <row r="28" spans="1:24" ht="18.600000000000001" customHeight="1" thickBot="1" x14ac:dyDescent="0.35">
      <c r="A28" s="66">
        <v>131</v>
      </c>
      <c r="C28" s="241" t="s">
        <v>381</v>
      </c>
      <c r="D28" s="229" t="s">
        <v>369</v>
      </c>
      <c r="E28" s="40" t="str">
        <f>VLOOKUP(A28,一般R!$M:$P,2,0)</f>
        <v>本倉 健太郎</v>
      </c>
      <c r="F28" s="18" t="str">
        <f>VLOOKUP(A28,一般R!$M:$P,3,0)</f>
        <v>広島</v>
      </c>
      <c r="G28" s="85" t="str">
        <f>VLOOKUP(A28,一般R!$M:$P,4,0)</f>
        <v>NTT西日本</v>
      </c>
      <c r="H28" s="93"/>
      <c r="I28" s="94"/>
      <c r="J28" s="90"/>
      <c r="K28" s="90"/>
      <c r="L28" s="104"/>
      <c r="M28" s="91"/>
      <c r="N28" s="89"/>
      <c r="O28" s="151"/>
      <c r="P28" s="89">
        <v>2</v>
      </c>
      <c r="Q28" s="89"/>
      <c r="R28" s="123"/>
      <c r="S28" s="125"/>
      <c r="T28" s="77" t="s">
        <v>444</v>
      </c>
      <c r="U28" s="159" t="s">
        <v>12</v>
      </c>
      <c r="V28" s="83" t="s">
        <v>316</v>
      </c>
      <c r="W28" s="229" t="s">
        <v>369</v>
      </c>
      <c r="X28" s="229" t="s">
        <v>402</v>
      </c>
    </row>
    <row r="29" spans="1:24" ht="18.600000000000001" customHeight="1" thickBot="1" x14ac:dyDescent="0.35">
      <c r="A29" s="66">
        <v>132</v>
      </c>
      <c r="C29" s="241"/>
      <c r="D29" s="229"/>
      <c r="E29" s="42" t="str">
        <f>VLOOKUP(A29,一般R!$M:$P,2,0)</f>
        <v>藤城 みちる</v>
      </c>
      <c r="F29" s="19" t="str">
        <f>VLOOKUP(A29,一般R!$M:$P,3,0)</f>
        <v>東京</v>
      </c>
      <c r="G29" s="86" t="str">
        <f>VLOOKUP(A29,一般R!$M:$P,4,0)</f>
        <v>ナガセケンコー</v>
      </c>
      <c r="H29" s="91"/>
      <c r="I29" s="95"/>
      <c r="J29" s="133"/>
      <c r="K29" s="90"/>
      <c r="L29" s="104"/>
      <c r="M29" s="91"/>
      <c r="N29" s="89"/>
      <c r="O29" s="151"/>
      <c r="P29" s="89"/>
      <c r="Q29" s="89">
        <v>1</v>
      </c>
      <c r="R29" s="89"/>
      <c r="S29" s="114"/>
      <c r="T29" s="78" t="s">
        <v>445</v>
      </c>
      <c r="U29" s="169"/>
      <c r="V29" s="84" t="s">
        <v>446</v>
      </c>
      <c r="W29" s="229"/>
      <c r="X29" s="229"/>
    </row>
    <row r="30" spans="1:24" ht="18.600000000000001" customHeight="1" thickBot="1" x14ac:dyDescent="0.35">
      <c r="A30" s="66">
        <v>141</v>
      </c>
      <c r="C30" s="229" t="s">
        <v>382</v>
      </c>
      <c r="D30" s="241" t="s">
        <v>369</v>
      </c>
      <c r="E30" s="40" t="str">
        <f>VLOOKUP(A30,一般R!$M:$P,2,0)</f>
        <v>古田　麻友</v>
      </c>
      <c r="F30" s="159" t="str">
        <f>VLOOKUP(A30,一般R!$M:$P,3,0)</f>
        <v>京都</v>
      </c>
      <c r="G30" s="239" t="str">
        <f>VLOOKUP(A30,一般R!$M:$P,4,0)</f>
        <v>ワタキューセイモア</v>
      </c>
      <c r="H30" s="102"/>
      <c r="I30" s="101"/>
      <c r="J30" s="91"/>
      <c r="K30" s="90">
        <v>1</v>
      </c>
      <c r="L30" s="152"/>
      <c r="M30" s="91"/>
      <c r="N30" s="89">
        <v>1</v>
      </c>
      <c r="O30" s="141"/>
      <c r="P30" s="119"/>
      <c r="Q30" s="89"/>
      <c r="R30" s="111"/>
      <c r="S30" s="112"/>
      <c r="T30" s="77" t="s">
        <v>447</v>
      </c>
      <c r="U30" s="159" t="s">
        <v>55</v>
      </c>
      <c r="V30" s="239" t="s">
        <v>38</v>
      </c>
      <c r="W30" s="241" t="s">
        <v>369</v>
      </c>
      <c r="X30" s="229" t="s">
        <v>403</v>
      </c>
    </row>
    <row r="31" spans="1:24" ht="18.600000000000001" customHeight="1" thickBot="1" x14ac:dyDescent="0.35">
      <c r="A31" s="66">
        <v>142</v>
      </c>
      <c r="C31" s="229"/>
      <c r="D31" s="235"/>
      <c r="E31" s="42" t="str">
        <f>VLOOKUP(A31,一般R!$M:$P,2,0)</f>
        <v>川﨑　浩希</v>
      </c>
      <c r="F31" s="169"/>
      <c r="G31" s="240"/>
      <c r="H31" s="91"/>
      <c r="I31" s="132"/>
      <c r="J31" s="91">
        <v>2</v>
      </c>
      <c r="K31" s="90"/>
      <c r="L31" s="149"/>
      <c r="M31" s="91"/>
      <c r="N31" s="89"/>
      <c r="O31" s="89"/>
      <c r="P31" s="119">
        <v>1</v>
      </c>
      <c r="Q31" s="111"/>
      <c r="R31" s="127"/>
      <c r="S31" s="114"/>
      <c r="T31" s="78" t="s">
        <v>448</v>
      </c>
      <c r="U31" s="169"/>
      <c r="V31" s="240"/>
      <c r="W31" s="235"/>
      <c r="X31" s="229"/>
    </row>
    <row r="32" spans="1:24" ht="18.600000000000001" customHeight="1" thickBot="1" x14ac:dyDescent="0.35">
      <c r="A32" s="66">
        <v>151</v>
      </c>
      <c r="C32" s="241" t="s">
        <v>383</v>
      </c>
      <c r="D32" s="241" t="s">
        <v>369</v>
      </c>
      <c r="E32" s="40" t="str">
        <f>VLOOKUP(A32,一般R!$M:$P,2,0)</f>
        <v>上岡　俊介</v>
      </c>
      <c r="F32" s="18" t="str">
        <f>VLOOKUP(A32,一般R!$M:$P,3,0)</f>
        <v>京都</v>
      </c>
      <c r="G32" s="85" t="str">
        <f>VLOOKUP(A32,一般R!$M:$P,4,0)</f>
        <v>Up Rise</v>
      </c>
      <c r="H32" s="93"/>
      <c r="I32" s="94"/>
      <c r="J32" s="91"/>
      <c r="K32" s="104"/>
      <c r="L32" s="91"/>
      <c r="M32" s="91"/>
      <c r="N32" s="89"/>
      <c r="O32" s="89"/>
      <c r="P32" s="119"/>
      <c r="Q32" s="119"/>
      <c r="R32" s="123"/>
      <c r="S32" s="125"/>
      <c r="T32" s="77" t="s">
        <v>328</v>
      </c>
      <c r="U32" s="18" t="s">
        <v>52</v>
      </c>
      <c r="V32" s="83" t="s">
        <v>53</v>
      </c>
      <c r="W32" s="241" t="s">
        <v>369</v>
      </c>
      <c r="X32" s="229" t="s">
        <v>404</v>
      </c>
    </row>
    <row r="33" spans="1:24" ht="18.600000000000001" customHeight="1" thickBot="1" x14ac:dyDescent="0.35">
      <c r="A33" s="66">
        <v>152</v>
      </c>
      <c r="C33" s="241"/>
      <c r="D33" s="241"/>
      <c r="E33" s="42" t="str">
        <f>VLOOKUP(A33,一般R!$M:$P,2,0)</f>
        <v>久保　晴華</v>
      </c>
      <c r="F33" s="19" t="str">
        <f>VLOOKUP(A33,一般R!$M:$P,3,0)</f>
        <v>東京</v>
      </c>
      <c r="G33" s="86" t="str">
        <f>VLOOKUP(A33,一般R!$M:$P,4,0)</f>
        <v>ナガセケンコー</v>
      </c>
      <c r="H33" s="91"/>
      <c r="I33" s="95"/>
      <c r="J33" s="96"/>
      <c r="K33" s="104"/>
      <c r="L33" s="91"/>
      <c r="M33" s="91"/>
      <c r="N33" s="89"/>
      <c r="O33" s="89"/>
      <c r="P33" s="119"/>
      <c r="Q33" s="119">
        <v>1</v>
      </c>
      <c r="R33" s="89"/>
      <c r="S33" s="114"/>
      <c r="T33" s="78" t="s">
        <v>329</v>
      </c>
      <c r="U33" s="19" t="s">
        <v>29</v>
      </c>
      <c r="V33" s="84" t="s">
        <v>78</v>
      </c>
      <c r="W33" s="241"/>
      <c r="X33" s="229"/>
    </row>
    <row r="34" spans="1:24" ht="18.600000000000001" customHeight="1" thickBot="1" x14ac:dyDescent="0.35">
      <c r="A34" s="66">
        <v>161</v>
      </c>
      <c r="C34" s="229" t="s">
        <v>384</v>
      </c>
      <c r="D34" s="229" t="s">
        <v>369</v>
      </c>
      <c r="E34" s="40" t="str">
        <f>VLOOKUP(A34,一般R!$M:$P,2,0)</f>
        <v>竹田　　凌</v>
      </c>
      <c r="F34" s="159" t="str">
        <f>VLOOKUP(A34,一般R!$M:$P,3,0)</f>
        <v>日本学連</v>
      </c>
      <c r="G34" s="239" t="str">
        <f>VLOOKUP(A34,一般R!$M:$P,4,0)</f>
        <v>日本体育大学</v>
      </c>
      <c r="H34" s="108"/>
      <c r="I34" s="109"/>
      <c r="J34" s="143"/>
      <c r="K34" s="139"/>
      <c r="N34" s="89"/>
      <c r="O34" s="89"/>
      <c r="P34" s="126"/>
      <c r="Q34" s="89"/>
      <c r="R34" s="89">
        <v>1</v>
      </c>
      <c r="S34" s="114"/>
      <c r="T34" s="77" t="s">
        <v>449</v>
      </c>
      <c r="U34" s="18" t="s">
        <v>46</v>
      </c>
      <c r="V34" s="83" t="s">
        <v>341</v>
      </c>
      <c r="W34" s="229" t="s">
        <v>369</v>
      </c>
      <c r="X34" s="229" t="s">
        <v>405</v>
      </c>
    </row>
    <row r="35" spans="1:24" ht="18.600000000000001" customHeight="1" thickBot="1" x14ac:dyDescent="0.35">
      <c r="A35" s="66">
        <v>162</v>
      </c>
      <c r="C35" s="229"/>
      <c r="D35" s="229"/>
      <c r="E35" s="42" t="str">
        <f>VLOOKUP(A35,一般R!$M:$P,2,0)</f>
        <v>吉木　理彩</v>
      </c>
      <c r="F35" s="169"/>
      <c r="G35" s="240"/>
      <c r="J35" s="139">
        <v>0</v>
      </c>
      <c r="K35" s="139"/>
      <c r="N35" s="89"/>
      <c r="O35" s="89">
        <v>2</v>
      </c>
      <c r="P35" s="120"/>
      <c r="Q35" s="89">
        <v>0</v>
      </c>
      <c r="R35" s="128"/>
      <c r="S35" s="118"/>
      <c r="T35" s="78" t="s">
        <v>450</v>
      </c>
      <c r="U35" s="19" t="s">
        <v>8</v>
      </c>
      <c r="V35" s="84" t="s">
        <v>9</v>
      </c>
      <c r="W35" s="229"/>
      <c r="X35" s="229"/>
    </row>
    <row r="36" spans="1:24" ht="18.600000000000001" customHeight="1" thickBot="1" x14ac:dyDescent="0.35">
      <c r="A36" s="66">
        <v>171</v>
      </c>
      <c r="C36" s="241" t="s">
        <v>385</v>
      </c>
      <c r="D36" s="234" t="s">
        <v>369</v>
      </c>
      <c r="E36" s="40" t="str">
        <f>VLOOKUP(A36,一般R!$M:$P,2,0)</f>
        <v>赤川 友里奈</v>
      </c>
      <c r="F36" s="159" t="str">
        <f>VLOOKUP(A36,一般R!$M:$P,3,0)</f>
        <v>東京</v>
      </c>
      <c r="G36" s="239" t="str">
        <f>VLOOKUP(A36,一般R!$M:$P,4,0)</f>
        <v>ヨネックス</v>
      </c>
      <c r="J36" s="139"/>
      <c r="K36" s="146"/>
      <c r="N36" s="89"/>
      <c r="O36" s="89"/>
      <c r="P36" s="113"/>
      <c r="Q36" s="89"/>
      <c r="R36" s="129"/>
      <c r="S36" s="121"/>
      <c r="T36" s="77" t="s">
        <v>451</v>
      </c>
      <c r="U36" s="159" t="s">
        <v>29</v>
      </c>
      <c r="V36" s="239" t="s">
        <v>30</v>
      </c>
      <c r="W36" s="234" t="s">
        <v>369</v>
      </c>
      <c r="X36" s="229" t="s">
        <v>406</v>
      </c>
    </row>
    <row r="37" spans="1:24" ht="18.600000000000001" customHeight="1" thickBot="1" x14ac:dyDescent="0.35">
      <c r="A37" s="66">
        <v>172</v>
      </c>
      <c r="C37" s="241"/>
      <c r="D37" s="235"/>
      <c r="E37" s="42" t="str">
        <f>VLOOKUP(A37,一般R!$M:$P,2,0)</f>
        <v>米澤　　要</v>
      </c>
      <c r="F37" s="169"/>
      <c r="G37" s="240"/>
      <c r="H37" s="110"/>
      <c r="J37" s="87"/>
      <c r="N37" s="89"/>
      <c r="O37" s="89"/>
      <c r="P37" s="113"/>
      <c r="Q37" s="89"/>
      <c r="R37" s="119"/>
      <c r="S37" s="114"/>
      <c r="T37" s="78" t="s">
        <v>348</v>
      </c>
      <c r="U37" s="169"/>
      <c r="V37" s="240"/>
      <c r="W37" s="235"/>
      <c r="X37" s="229"/>
    </row>
    <row r="38" spans="1:24" ht="18.600000000000001" customHeight="1" thickBot="1" x14ac:dyDescent="0.35">
      <c r="A38" s="66">
        <v>181</v>
      </c>
      <c r="C38" s="229" t="s">
        <v>386</v>
      </c>
      <c r="D38" s="234" t="s">
        <v>369</v>
      </c>
      <c r="E38" s="40" t="str">
        <f>VLOOKUP(A38,一般R!$M:$P,2,0)</f>
        <v>初鹿　暁哉</v>
      </c>
      <c r="F38" s="18" t="str">
        <f>VLOOKUP(A38,一般R!$M:$P,3,0)</f>
        <v>日本学連</v>
      </c>
      <c r="G38" s="85" t="str">
        <f>VLOOKUP(A38,一般R!$M:$P,4,0)</f>
        <v>法政大学</v>
      </c>
      <c r="H38" s="109"/>
      <c r="I38" s="138"/>
      <c r="J38" s="87"/>
      <c r="N38" s="89"/>
      <c r="O38" s="89"/>
      <c r="P38" s="89"/>
      <c r="Q38" s="135"/>
      <c r="R38" s="131"/>
      <c r="S38" s="112"/>
      <c r="T38" s="77" t="s">
        <v>452</v>
      </c>
      <c r="U38" s="18" t="s">
        <v>17</v>
      </c>
      <c r="V38" s="83" t="s">
        <v>69</v>
      </c>
      <c r="W38" s="234" t="s">
        <v>369</v>
      </c>
      <c r="X38" s="229" t="s">
        <v>407</v>
      </c>
    </row>
    <row r="39" spans="1:24" ht="18.600000000000001" customHeight="1" thickBot="1" x14ac:dyDescent="0.35">
      <c r="A39" s="66">
        <v>182</v>
      </c>
      <c r="C39" s="229"/>
      <c r="D39" s="235"/>
      <c r="E39" s="42" t="str">
        <f>VLOOKUP(A39,一般R!$M:$P,2,0)</f>
        <v>佐藤 日香莉</v>
      </c>
      <c r="F39" s="19" t="str">
        <f>VLOOKUP(A39,一般R!$M:$P,3,0)</f>
        <v>兵庫</v>
      </c>
      <c r="G39" s="86" t="str">
        <f>VLOOKUP(A39,一般R!$M:$P,4,0)</f>
        <v>東芝姫路</v>
      </c>
      <c r="H39" s="88"/>
      <c r="I39" s="139">
        <v>3</v>
      </c>
      <c r="J39" s="140"/>
      <c r="N39" s="89"/>
      <c r="O39" s="89"/>
      <c r="P39" s="89"/>
      <c r="Q39" s="89"/>
      <c r="R39" s="89"/>
      <c r="S39" s="114"/>
      <c r="T39" s="78" t="s">
        <v>350</v>
      </c>
      <c r="U39" s="19" t="s">
        <v>55</v>
      </c>
      <c r="V39" s="84" t="s">
        <v>58</v>
      </c>
      <c r="W39" s="235"/>
      <c r="X39" s="229"/>
    </row>
    <row r="40" spans="1:24" ht="18.600000000000001" customHeight="1" x14ac:dyDescent="0.3">
      <c r="A40" s="66">
        <v>191</v>
      </c>
      <c r="C40" s="229" t="s">
        <v>387</v>
      </c>
      <c r="D40" s="234" t="s">
        <v>388</v>
      </c>
      <c r="E40" s="40" t="str">
        <f>VLOOKUP(A40,一般R!$M:$P,2,0)</f>
        <v>丸中　大明</v>
      </c>
      <c r="F40" s="18" t="str">
        <f>VLOOKUP(A40,一般R!$M:$P,3,0)</f>
        <v>広島</v>
      </c>
      <c r="G40" s="85" t="str">
        <f>VLOOKUP(A40,一般R!$M:$P,4,0)</f>
        <v>NTT西日本</v>
      </c>
      <c r="H40" s="108"/>
      <c r="I40" s="109"/>
      <c r="K40" s="92">
        <v>2</v>
      </c>
      <c r="N40" s="89"/>
      <c r="O40" s="89"/>
      <c r="P40" s="89"/>
      <c r="Q40" s="89"/>
      <c r="R40" s="89"/>
      <c r="S40" s="89"/>
      <c r="T40" s="65"/>
      <c r="U40" s="65"/>
      <c r="V40" s="65"/>
      <c r="W40" s="236"/>
      <c r="X40" s="238"/>
    </row>
    <row r="41" spans="1:24" ht="18.600000000000001" customHeight="1" x14ac:dyDescent="0.3">
      <c r="A41" s="66">
        <v>192</v>
      </c>
      <c r="C41" s="229"/>
      <c r="D41" s="235"/>
      <c r="E41" s="42" t="str">
        <f>VLOOKUP(A41,一般R!$M:$P,2,0)</f>
        <v>本間 友里那</v>
      </c>
      <c r="F41" s="19" t="str">
        <f>VLOOKUP(A41,一般R!$M:$P,3,0)</f>
        <v>日本学連</v>
      </c>
      <c r="G41" s="86" t="str">
        <f>VLOOKUP(A41,一般R!$M:$P,4,0)</f>
        <v>神戸松蔭女子学院大学</v>
      </c>
      <c r="J41" s="92">
        <v>2</v>
      </c>
      <c r="N41" s="89"/>
      <c r="O41" s="89"/>
      <c r="P41" s="89"/>
      <c r="Q41" s="89"/>
      <c r="R41" s="89"/>
      <c r="S41" s="89"/>
      <c r="T41" s="1"/>
      <c r="U41" s="1"/>
      <c r="V41" s="1"/>
      <c r="W41" s="237"/>
      <c r="X41" s="236"/>
    </row>
  </sheetData>
  <mergeCells count="113">
    <mergeCell ref="C1:M1"/>
    <mergeCell ref="F2:G2"/>
    <mergeCell ref="C4:C5"/>
    <mergeCell ref="D4:D5"/>
    <mergeCell ref="F4:F5"/>
    <mergeCell ref="G4:G5"/>
    <mergeCell ref="F10:F11"/>
    <mergeCell ref="C12:C13"/>
    <mergeCell ref="D12:D13"/>
    <mergeCell ref="C14:C15"/>
    <mergeCell ref="D14:D15"/>
    <mergeCell ref="C16:C17"/>
    <mergeCell ref="D16:D17"/>
    <mergeCell ref="F16:F17"/>
    <mergeCell ref="C6:C7"/>
    <mergeCell ref="D6:D7"/>
    <mergeCell ref="C8:C9"/>
    <mergeCell ref="D8:D9"/>
    <mergeCell ref="C10:C11"/>
    <mergeCell ref="D10:D11"/>
    <mergeCell ref="G22:G23"/>
    <mergeCell ref="C24:C25"/>
    <mergeCell ref="D24:D25"/>
    <mergeCell ref="G16:G17"/>
    <mergeCell ref="C18:C19"/>
    <mergeCell ref="D18:D19"/>
    <mergeCell ref="F18:F19"/>
    <mergeCell ref="G18:G19"/>
    <mergeCell ref="C20:C21"/>
    <mergeCell ref="D20:D21"/>
    <mergeCell ref="C26:C27"/>
    <mergeCell ref="D26:D27"/>
    <mergeCell ref="C28:C29"/>
    <mergeCell ref="D28:D29"/>
    <mergeCell ref="C30:C31"/>
    <mergeCell ref="D30:D31"/>
    <mergeCell ref="C22:C23"/>
    <mergeCell ref="D22:D23"/>
    <mergeCell ref="F22:F23"/>
    <mergeCell ref="C40:C41"/>
    <mergeCell ref="D40:D41"/>
    <mergeCell ref="N1:X1"/>
    <mergeCell ref="U2:V2"/>
    <mergeCell ref="W4:W5"/>
    <mergeCell ref="X4:X5"/>
    <mergeCell ref="U6:U7"/>
    <mergeCell ref="V6:V7"/>
    <mergeCell ref="W6:W7"/>
    <mergeCell ref="X6:X7"/>
    <mergeCell ref="C36:C37"/>
    <mergeCell ref="D36:D37"/>
    <mergeCell ref="F36:F37"/>
    <mergeCell ref="G36:G37"/>
    <mergeCell ref="C38:C39"/>
    <mergeCell ref="D38:D39"/>
    <mergeCell ref="F30:F31"/>
    <mergeCell ref="G30:G31"/>
    <mergeCell ref="C32:C33"/>
    <mergeCell ref="D32:D33"/>
    <mergeCell ref="C34:C35"/>
    <mergeCell ref="D34:D35"/>
    <mergeCell ref="F34:F35"/>
    <mergeCell ref="G34:G35"/>
    <mergeCell ref="U12:U13"/>
    <mergeCell ref="W12:W13"/>
    <mergeCell ref="X12:X13"/>
    <mergeCell ref="W14:W15"/>
    <mergeCell ref="X14:X15"/>
    <mergeCell ref="W16:W17"/>
    <mergeCell ref="X16:X17"/>
    <mergeCell ref="U8:U9"/>
    <mergeCell ref="V8:V9"/>
    <mergeCell ref="W8:W9"/>
    <mergeCell ref="X8:X9"/>
    <mergeCell ref="U10:U11"/>
    <mergeCell ref="V10:V11"/>
    <mergeCell ref="W10:W11"/>
    <mergeCell ref="X10:X11"/>
    <mergeCell ref="U22:U23"/>
    <mergeCell ref="V22:V23"/>
    <mergeCell ref="W22:W23"/>
    <mergeCell ref="X22:X23"/>
    <mergeCell ref="W24:W25"/>
    <mergeCell ref="X24:X25"/>
    <mergeCell ref="U18:U19"/>
    <mergeCell ref="V18:V19"/>
    <mergeCell ref="W18:W19"/>
    <mergeCell ref="X18:X19"/>
    <mergeCell ref="W20:W21"/>
    <mergeCell ref="X20:X21"/>
    <mergeCell ref="U30:U31"/>
    <mergeCell ref="V30:V31"/>
    <mergeCell ref="W30:W31"/>
    <mergeCell ref="X30:X31"/>
    <mergeCell ref="W32:W33"/>
    <mergeCell ref="X32:X33"/>
    <mergeCell ref="U26:U27"/>
    <mergeCell ref="V26:V27"/>
    <mergeCell ref="W26:W27"/>
    <mergeCell ref="X26:X27"/>
    <mergeCell ref="U28:U29"/>
    <mergeCell ref="W28:W29"/>
    <mergeCell ref="X28:X29"/>
    <mergeCell ref="W38:W39"/>
    <mergeCell ref="X38:X39"/>
    <mergeCell ref="W40:W41"/>
    <mergeCell ref="X40:X41"/>
    <mergeCell ref="W34:W35"/>
    <mergeCell ref="X34:X35"/>
    <mergeCell ref="U36:U37"/>
    <mergeCell ref="V36:V37"/>
    <mergeCell ref="W36:W37"/>
    <mergeCell ref="X36:X37"/>
  </mergeCells>
  <phoneticPr fontId="2"/>
  <printOptions horizontalCentered="1"/>
  <pageMargins left="0.19685039370078741" right="0.19685039370078741" top="0.19685039370078741" bottom="0.19685039370078741" header="0.31496062992125984" footer="0.31496062992125984"/>
  <pageSetup paperSize="12" scale="90" orientation="landscape" r:id="rId1"/>
  <colBreaks count="1" manualBreakCount="1">
    <brk id="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5C05C-04E0-4911-8E7A-A40F2ACB8AAA}">
  <dimension ref="A1:M41"/>
  <sheetViews>
    <sheetView view="pageBreakPreview" zoomScale="60" zoomScaleNormal="100" workbookViewId="0">
      <selection activeCell="I9" sqref="I9"/>
    </sheetView>
  </sheetViews>
  <sheetFormatPr defaultColWidth="8.69921875" defaultRowHeight="14.4" x14ac:dyDescent="0.3"/>
  <cols>
    <col min="1" max="1" width="2.8984375" style="1" customWidth="1"/>
    <col min="2" max="2" width="8.69921875" style="66"/>
    <col min="3" max="3" width="8.8984375" style="1" customWidth="1"/>
    <col min="4" max="4" width="3.69921875" style="1" customWidth="1"/>
    <col min="5" max="5" width="14.09765625" style="1" customWidth="1"/>
    <col min="6" max="6" width="8.19921875" style="1" customWidth="1"/>
    <col min="7" max="7" width="21.19921875" style="1" customWidth="1"/>
    <col min="8" max="13" width="4.5" style="1" customWidth="1"/>
    <col min="14" max="14" width="3.19921875" style="1" customWidth="1"/>
    <col min="15" max="16384" width="8.69921875" style="1"/>
  </cols>
  <sheetData>
    <row r="1" spans="1:13" ht="24.9" customHeight="1" x14ac:dyDescent="0.3">
      <c r="C1" s="242" t="s">
        <v>360</v>
      </c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3" ht="18" customHeight="1" x14ac:dyDescent="0.3">
      <c r="C2" s="15" t="s">
        <v>362</v>
      </c>
      <c r="D2" s="15" t="s">
        <v>207</v>
      </c>
      <c r="E2" s="15" t="s">
        <v>365</v>
      </c>
      <c r="F2" s="244" t="s">
        <v>367</v>
      </c>
      <c r="G2" s="244"/>
      <c r="H2" s="38"/>
      <c r="I2" s="38"/>
      <c r="J2" s="38"/>
      <c r="K2" s="38"/>
    </row>
    <row r="3" spans="1:13" ht="7.2" customHeight="1" x14ac:dyDescent="0.3">
      <c r="C3" s="39"/>
      <c r="D3" s="39"/>
      <c r="E3" s="39"/>
      <c r="F3" s="39"/>
      <c r="G3" s="39"/>
      <c r="H3" s="38"/>
      <c r="I3" s="38"/>
      <c r="J3" s="38"/>
      <c r="K3" s="38"/>
    </row>
    <row r="4" spans="1:13" ht="18.600000000000001" customHeight="1" x14ac:dyDescent="0.3">
      <c r="A4" s="66">
        <v>11</v>
      </c>
      <c r="C4" s="229" t="s">
        <v>368</v>
      </c>
      <c r="D4" s="229" t="s">
        <v>369</v>
      </c>
      <c r="E4" s="40" t="str">
        <f>VLOOKUP(A4,一般R!$M:$P,2,0)</f>
        <v>長谷川 憂華</v>
      </c>
      <c r="F4" s="159" t="str">
        <f>VLOOKUP(A4,一般R!$M:$P,3,0)</f>
        <v>京都</v>
      </c>
      <c r="G4" s="179" t="str">
        <f>VLOOKUP(A4,一般R!$M:$P,4,0)</f>
        <v>ワタキューセイモア</v>
      </c>
      <c r="H4" s="41"/>
      <c r="I4" s="41"/>
      <c r="J4" s="41"/>
      <c r="K4" s="41"/>
      <c r="L4" s="41"/>
      <c r="M4" s="41"/>
    </row>
    <row r="5" spans="1:13" ht="18.600000000000001" customHeight="1" x14ac:dyDescent="0.3">
      <c r="A5" s="66">
        <v>12</v>
      </c>
      <c r="C5" s="229"/>
      <c r="D5" s="229"/>
      <c r="E5" s="42" t="str">
        <f>VLOOKUP(A5,一般R!$M:$P,2,0)</f>
        <v>池口　季将</v>
      </c>
      <c r="F5" s="169"/>
      <c r="G5" s="181"/>
      <c r="H5" s="43"/>
      <c r="I5" s="44"/>
      <c r="J5" s="41"/>
      <c r="K5" s="41"/>
      <c r="L5" s="41"/>
      <c r="M5" s="41"/>
    </row>
    <row r="6" spans="1:13" ht="18.600000000000001" customHeight="1" x14ac:dyDescent="0.3">
      <c r="A6" s="66">
        <v>21</v>
      </c>
      <c r="C6" s="234" t="s">
        <v>370</v>
      </c>
      <c r="D6" s="234" t="s">
        <v>369</v>
      </c>
      <c r="E6" s="40" t="str">
        <f>VLOOKUP(A6,一般R!$M:$P,2,0)</f>
        <v>田辺 なつき</v>
      </c>
      <c r="F6" s="18" t="str">
        <f>VLOOKUP(A6,一般R!$M:$P,3,0)</f>
        <v>新潟</v>
      </c>
      <c r="G6" s="9" t="str">
        <f>VLOOKUP(A6,一般R!$M:$P,4,0)</f>
        <v>ヨネックス新潟</v>
      </c>
      <c r="H6" s="73"/>
      <c r="I6" s="71"/>
      <c r="J6" s="44"/>
      <c r="K6" s="41"/>
      <c r="L6" s="41"/>
      <c r="M6" s="41"/>
    </row>
    <row r="7" spans="1:13" ht="18.600000000000001" customHeight="1" x14ac:dyDescent="0.3">
      <c r="A7" s="66">
        <v>22</v>
      </c>
      <c r="C7" s="235"/>
      <c r="D7" s="235"/>
      <c r="E7" s="42" t="str">
        <f>VLOOKUP(A7,一般R!$M:$P,2,0)</f>
        <v>山根　稔平</v>
      </c>
      <c r="F7" s="19" t="str">
        <f>VLOOKUP(A7,一般R!$M:$P,3,0)</f>
        <v>東京</v>
      </c>
      <c r="G7" s="10" t="str">
        <f>VLOOKUP(A7,一般R!$M:$P,4,0)</f>
        <v>ヨネックス</v>
      </c>
      <c r="H7" s="44"/>
      <c r="I7" s="46"/>
      <c r="J7" s="45"/>
      <c r="K7" s="41"/>
      <c r="L7" s="41"/>
      <c r="M7" s="41"/>
    </row>
    <row r="8" spans="1:13" ht="18.600000000000001" customHeight="1" x14ac:dyDescent="0.3">
      <c r="A8" s="66">
        <v>31</v>
      </c>
      <c r="C8" s="241" t="s">
        <v>371</v>
      </c>
      <c r="D8" s="241" t="s">
        <v>369</v>
      </c>
      <c r="E8" s="40" t="str">
        <f>VLOOKUP(A8,一般R!$M:$P,2,0)</f>
        <v>長根　新太</v>
      </c>
      <c r="F8" s="18" t="str">
        <f>VLOOKUP(A8,一般R!$M:$P,3,0)</f>
        <v>日本学連</v>
      </c>
      <c r="G8" s="9" t="str">
        <f>VLOOKUP(A8,一般R!$M:$P,4,0)</f>
        <v>同志社大学</v>
      </c>
      <c r="H8" s="47"/>
      <c r="I8" s="41"/>
      <c r="J8" s="45"/>
      <c r="K8" s="41"/>
      <c r="L8" s="41"/>
      <c r="M8" s="41"/>
    </row>
    <row r="9" spans="1:13" ht="18.600000000000001" customHeight="1" x14ac:dyDescent="0.3">
      <c r="A9" s="66">
        <v>32</v>
      </c>
      <c r="C9" s="241"/>
      <c r="D9" s="241"/>
      <c r="E9" s="42" t="str">
        <f>VLOOKUP(A9,一般R!$M:$P,2,0)</f>
        <v>椎名　萌花</v>
      </c>
      <c r="F9" s="19" t="str">
        <f>VLOOKUP(A9,一般R!$M:$P,3,0)</f>
        <v>兵庫</v>
      </c>
      <c r="G9" s="10" t="str">
        <f>VLOOKUP(A9,一般R!$M:$P,4,0)</f>
        <v>東芝姫路</v>
      </c>
      <c r="H9" s="41"/>
      <c r="I9" s="41"/>
      <c r="J9" s="45"/>
      <c r="K9" s="44"/>
      <c r="L9" s="41"/>
      <c r="M9" s="41"/>
    </row>
    <row r="10" spans="1:13" ht="18.600000000000001" customHeight="1" x14ac:dyDescent="0.3">
      <c r="A10" s="66">
        <v>41</v>
      </c>
      <c r="C10" s="229" t="s">
        <v>372</v>
      </c>
      <c r="D10" s="234" t="s">
        <v>369</v>
      </c>
      <c r="E10" s="40" t="str">
        <f>VLOOKUP(A10,一般R!$M:$P,2,0)</f>
        <v>安達　　宣</v>
      </c>
      <c r="F10" s="159" t="str">
        <f>VLOOKUP(A10,一般R!$M:$P,3,0)</f>
        <v>日本学連</v>
      </c>
      <c r="G10" s="9" t="str">
        <f>VLOOKUP(A10,一般R!$M:$P,4,0)</f>
        <v>早稲田大学</v>
      </c>
      <c r="H10" s="41"/>
      <c r="I10" s="41"/>
      <c r="J10" s="45"/>
      <c r="K10" s="45"/>
      <c r="L10" s="41"/>
      <c r="M10" s="41"/>
    </row>
    <row r="11" spans="1:13" ht="18.600000000000001" customHeight="1" x14ac:dyDescent="0.3">
      <c r="A11" s="66">
        <v>42</v>
      </c>
      <c r="C11" s="229"/>
      <c r="D11" s="235"/>
      <c r="E11" s="42" t="str">
        <f>VLOOKUP(A11,一般R!$M:$P,2,0)</f>
        <v>岩元　望美</v>
      </c>
      <c r="F11" s="169"/>
      <c r="G11" s="10" t="str">
        <f>VLOOKUP(A11,一般R!$M:$P,4,0)</f>
        <v>神戸松蔭女子学院大学</v>
      </c>
      <c r="H11" s="43"/>
      <c r="I11" s="44"/>
      <c r="J11" s="47"/>
      <c r="K11" s="45"/>
      <c r="L11" s="41"/>
      <c r="M11" s="41"/>
    </row>
    <row r="12" spans="1:13" ht="18.600000000000001" customHeight="1" x14ac:dyDescent="0.3">
      <c r="A12" s="66">
        <v>51</v>
      </c>
      <c r="C12" s="241" t="s">
        <v>373</v>
      </c>
      <c r="D12" s="229" t="s">
        <v>369</v>
      </c>
      <c r="E12" s="40" t="str">
        <f>VLOOKUP(A12,一般R!$M:$P,2,0)</f>
        <v>内田　理久</v>
      </c>
      <c r="F12" s="18" t="str">
        <f>VLOOKUP(A12,一般R!$M:$P,3,0)</f>
        <v>広島</v>
      </c>
      <c r="G12" s="9" t="str">
        <f>VLOOKUP(A12,一般R!$M:$P,4,0)</f>
        <v>NTT西日本</v>
      </c>
      <c r="H12" s="80"/>
      <c r="I12" s="47"/>
      <c r="J12" s="41"/>
      <c r="K12" s="45"/>
      <c r="L12" s="41"/>
      <c r="M12" s="41"/>
    </row>
    <row r="13" spans="1:13" ht="18.600000000000001" customHeight="1" x14ac:dyDescent="0.3">
      <c r="A13" s="66">
        <v>52</v>
      </c>
      <c r="C13" s="241"/>
      <c r="D13" s="229"/>
      <c r="E13" s="42" t="str">
        <f>VLOOKUP(A13,一般R!$M:$P,2,0)</f>
        <v>上野　小町</v>
      </c>
      <c r="F13" s="19" t="str">
        <f>VLOOKUP(A13,一般R!$M:$P,3,0)</f>
        <v>東京</v>
      </c>
      <c r="G13" s="10" t="str">
        <f>VLOOKUP(A13,一般R!$M:$P,4,0)</f>
        <v>ナガセケンコー</v>
      </c>
      <c r="H13" s="41"/>
      <c r="I13" s="41"/>
      <c r="J13" s="41"/>
      <c r="K13" s="45"/>
      <c r="L13" s="41"/>
      <c r="M13" s="41"/>
    </row>
    <row r="14" spans="1:13" ht="18.600000000000001" customHeight="1" x14ac:dyDescent="0.3">
      <c r="A14" s="66">
        <v>61</v>
      </c>
      <c r="C14" s="229" t="s">
        <v>374</v>
      </c>
      <c r="D14" s="241" t="s">
        <v>369</v>
      </c>
      <c r="E14" s="40" t="str">
        <f>VLOOKUP(A14,一般R!$M:$P,2,0)</f>
        <v>菊山　太陽</v>
      </c>
      <c r="F14" s="18" t="str">
        <f>VLOOKUP(A14,一般R!$M:$P,3,0)</f>
        <v>日本学連</v>
      </c>
      <c r="G14" s="9" t="str">
        <f>VLOOKUP(A14,一般R!$M:$P,4,0)</f>
        <v>法政大学</v>
      </c>
      <c r="H14" s="41"/>
      <c r="I14" s="41"/>
      <c r="J14" s="41"/>
      <c r="K14" s="45"/>
      <c r="L14" s="44"/>
      <c r="M14" s="41"/>
    </row>
    <row r="15" spans="1:13" ht="18.600000000000001" customHeight="1" x14ac:dyDescent="0.3">
      <c r="A15" s="66">
        <v>62</v>
      </c>
      <c r="C15" s="229"/>
      <c r="D15" s="241"/>
      <c r="E15" s="42" t="str">
        <f>VLOOKUP(A15,一般R!$M:$P,2,0)</f>
        <v>岩倉　彩佳</v>
      </c>
      <c r="F15" s="19" t="str">
        <f>VLOOKUP(A15,一般R!$M:$P,3,0)</f>
        <v>広島</v>
      </c>
      <c r="G15" s="10" t="str">
        <f>VLOOKUP(A15,一般R!$M:$P,4,0)</f>
        <v>どんぐり北広島</v>
      </c>
      <c r="H15" s="43"/>
      <c r="I15" s="44"/>
      <c r="J15" s="41"/>
      <c r="K15" s="45"/>
      <c r="L15" s="45"/>
      <c r="M15" s="41"/>
    </row>
    <row r="16" spans="1:13" ht="18.600000000000001" customHeight="1" x14ac:dyDescent="0.3">
      <c r="A16" s="66">
        <v>71</v>
      </c>
      <c r="C16" s="241" t="s">
        <v>375</v>
      </c>
      <c r="D16" s="229" t="s">
        <v>369</v>
      </c>
      <c r="E16" s="40" t="str">
        <f>VLOOKUP(A16,一般R!$M:$P,2,0)</f>
        <v>福田　麗優</v>
      </c>
      <c r="F16" s="159" t="str">
        <f>VLOOKUP(A16,一般R!$M:$P,3,0)</f>
        <v>京都</v>
      </c>
      <c r="G16" s="179" t="str">
        <f>VLOOKUP(A16,一般R!$M:$P,4,0)</f>
        <v>ワタキューセイモア</v>
      </c>
      <c r="H16" s="80"/>
      <c r="I16" s="47"/>
      <c r="J16" s="44"/>
      <c r="K16" s="45"/>
      <c r="L16" s="45"/>
      <c r="M16" s="41"/>
    </row>
    <row r="17" spans="1:13" ht="18.600000000000001" customHeight="1" x14ac:dyDescent="0.3">
      <c r="A17" s="66">
        <v>72</v>
      </c>
      <c r="C17" s="241"/>
      <c r="D17" s="229"/>
      <c r="E17" s="42" t="str">
        <f>VLOOKUP(A17,一般R!$M:$P,2,0)</f>
        <v>山本　貴大</v>
      </c>
      <c r="F17" s="169"/>
      <c r="G17" s="181"/>
      <c r="H17" s="41"/>
      <c r="I17" s="41"/>
      <c r="J17" s="45"/>
      <c r="K17" s="47"/>
      <c r="L17" s="45"/>
      <c r="M17" s="41"/>
    </row>
    <row r="18" spans="1:13" ht="18.600000000000001" customHeight="1" x14ac:dyDescent="0.3">
      <c r="A18" s="66">
        <v>81</v>
      </c>
      <c r="C18" s="229" t="s">
        <v>376</v>
      </c>
      <c r="D18" s="234" t="s">
        <v>369</v>
      </c>
      <c r="E18" s="40" t="str">
        <f>VLOOKUP(A18,一般R!$M:$P,2,0)</f>
        <v>榊原　耕平</v>
      </c>
      <c r="F18" s="159" t="str">
        <f>VLOOKUP(A18,一般R!$M:$P,3,0)</f>
        <v>東京</v>
      </c>
      <c r="G18" s="179" t="str">
        <f>VLOOKUP(A18,一般R!$M:$P,4,0)</f>
        <v>ヨネックス</v>
      </c>
      <c r="H18" s="41"/>
      <c r="I18" s="41"/>
      <c r="J18" s="45"/>
      <c r="K18" s="41"/>
      <c r="L18" s="45"/>
      <c r="M18" s="41"/>
    </row>
    <row r="19" spans="1:13" ht="18.600000000000001" customHeight="1" x14ac:dyDescent="0.3">
      <c r="A19" s="66">
        <v>82</v>
      </c>
      <c r="C19" s="229"/>
      <c r="D19" s="235"/>
      <c r="E19" s="42" t="str">
        <f>VLOOKUP(A19,一般R!$M:$P,2,0)</f>
        <v>大友　紅実</v>
      </c>
      <c r="F19" s="169"/>
      <c r="G19" s="181"/>
      <c r="H19" s="43"/>
      <c r="I19" s="44"/>
      <c r="J19" s="47"/>
      <c r="K19" s="41"/>
      <c r="L19" s="45"/>
      <c r="M19" s="41"/>
    </row>
    <row r="20" spans="1:13" ht="18.600000000000001" customHeight="1" x14ac:dyDescent="0.3">
      <c r="A20" s="66">
        <v>91</v>
      </c>
      <c r="C20" s="241" t="s">
        <v>377</v>
      </c>
      <c r="D20" s="241" t="s">
        <v>369</v>
      </c>
      <c r="E20" s="40" t="str">
        <f>VLOOKUP(A20,一般R!$M:$P,2,0)</f>
        <v>船水　颯人</v>
      </c>
      <c r="F20" s="18" t="str">
        <f>VLOOKUP(A20,一般R!$M:$P,3,0)</f>
        <v>東京</v>
      </c>
      <c r="G20" s="9" t="str">
        <f>VLOOKUP(A20,一般R!$M:$P,4,0)</f>
        <v>稲門クラブ</v>
      </c>
      <c r="H20" s="80"/>
      <c r="I20" s="47"/>
      <c r="J20" s="41"/>
      <c r="K20" s="41"/>
      <c r="L20" s="45"/>
      <c r="M20" s="41"/>
    </row>
    <row r="21" spans="1:13" ht="18.600000000000001" customHeight="1" x14ac:dyDescent="0.3">
      <c r="A21" s="66">
        <v>92</v>
      </c>
      <c r="C21" s="241"/>
      <c r="D21" s="241"/>
      <c r="E21" s="42" t="str">
        <f>VLOOKUP(A21,一般R!$M:$P,2,0)</f>
        <v>中谷 さくら</v>
      </c>
      <c r="F21" s="19" t="str">
        <f>VLOOKUP(A21,一般R!$M:$P,3,0)</f>
        <v>日本学連</v>
      </c>
      <c r="G21" s="10" t="str">
        <f>VLOOKUP(A21,一般R!$M:$P,4,0)</f>
        <v>明治大学</v>
      </c>
      <c r="H21" s="41"/>
      <c r="I21" s="41"/>
      <c r="J21" s="41"/>
      <c r="K21" s="41"/>
      <c r="L21" s="45"/>
      <c r="M21" s="41"/>
    </row>
    <row r="22" spans="1:13" ht="18.600000000000001" customHeight="1" x14ac:dyDescent="0.3">
      <c r="A22" s="66">
        <v>101</v>
      </c>
      <c r="C22" s="229" t="s">
        <v>378</v>
      </c>
      <c r="D22" s="229" t="s">
        <v>369</v>
      </c>
      <c r="E22" s="40" t="str">
        <f>VLOOKUP(A22,一般R!$M:$P,2,0)</f>
        <v>小林　愛美</v>
      </c>
      <c r="F22" s="159" t="str">
        <f>VLOOKUP(A22,一般R!$M:$P,3,0)</f>
        <v>東京</v>
      </c>
      <c r="G22" s="179" t="str">
        <f>VLOOKUP(A22,一般R!$M:$P,4,0)</f>
        <v>ヨネックス</v>
      </c>
      <c r="H22" s="41"/>
      <c r="I22" s="41"/>
      <c r="J22" s="41"/>
      <c r="K22" s="41"/>
      <c r="L22" s="45"/>
      <c r="M22" s="48"/>
    </row>
    <row r="23" spans="1:13" ht="18.600000000000001" customHeight="1" x14ac:dyDescent="0.3">
      <c r="A23" s="66">
        <v>102</v>
      </c>
      <c r="C23" s="229"/>
      <c r="D23" s="229"/>
      <c r="E23" s="42" t="str">
        <f>VLOOKUP(A23,一般R!$M:$P,2,0)</f>
        <v>高月　拓磨</v>
      </c>
      <c r="F23" s="169"/>
      <c r="G23" s="181"/>
      <c r="H23" s="43"/>
      <c r="I23" s="44"/>
      <c r="J23" s="41"/>
      <c r="K23" s="41"/>
      <c r="L23" s="45"/>
      <c r="M23" s="41"/>
    </row>
    <row r="24" spans="1:13" ht="18.600000000000001" customHeight="1" x14ac:dyDescent="0.3">
      <c r="A24" s="66">
        <v>111</v>
      </c>
      <c r="C24" s="241" t="s">
        <v>379</v>
      </c>
      <c r="D24" s="241" t="s">
        <v>369</v>
      </c>
      <c r="E24" s="40" t="str">
        <f>VLOOKUP(A24,一般R!$M:$P,2,0)</f>
        <v>高橋　偲</v>
      </c>
      <c r="F24" s="18" t="str">
        <f>VLOOKUP(A24,一般R!$M:$P,3,0)</f>
        <v>広島</v>
      </c>
      <c r="G24" s="9" t="str">
        <f>VLOOKUP(A24,一般R!$M:$P,4,0)</f>
        <v>どんぐり北広島</v>
      </c>
      <c r="H24" s="41"/>
      <c r="I24" s="45"/>
      <c r="J24" s="44"/>
      <c r="K24" s="41"/>
      <c r="L24" s="45"/>
      <c r="M24" s="41"/>
    </row>
    <row r="25" spans="1:13" ht="18.600000000000001" customHeight="1" x14ac:dyDescent="0.3">
      <c r="A25" s="66">
        <v>112</v>
      </c>
      <c r="C25" s="241"/>
      <c r="D25" s="241"/>
      <c r="E25" s="42" t="str">
        <f>VLOOKUP(A25,一般R!$M:$P,2,0)</f>
        <v>黒坂　卓矢</v>
      </c>
      <c r="F25" s="19" t="str">
        <f>VLOOKUP(A25,一般R!$M:$P,3,0)</f>
        <v>日本学連</v>
      </c>
      <c r="G25" s="10" t="str">
        <f>VLOOKUP(A25,一般R!$M:$P,4,0)</f>
        <v>日本体育大学</v>
      </c>
      <c r="H25" s="44"/>
      <c r="I25" s="46"/>
      <c r="J25" s="45"/>
      <c r="K25" s="41"/>
      <c r="L25" s="45"/>
      <c r="M25" s="41"/>
    </row>
    <row r="26" spans="1:13" ht="18.600000000000001" customHeight="1" x14ac:dyDescent="0.3">
      <c r="A26" s="66">
        <v>121</v>
      </c>
      <c r="C26" s="229" t="s">
        <v>380</v>
      </c>
      <c r="D26" s="234" t="s">
        <v>369</v>
      </c>
      <c r="E26" s="40" t="str">
        <f>VLOOKUP(A26,一般R!$M:$P,2,0)</f>
        <v>小川　友貴</v>
      </c>
      <c r="F26" s="18" t="str">
        <f>VLOOKUP(A26,一般R!$M:$P,3,0)</f>
        <v>山口</v>
      </c>
      <c r="G26" s="9" t="str">
        <f>VLOOKUP(A26,一般R!$M:$P,4,0)</f>
        <v>UBE</v>
      </c>
      <c r="H26" s="47"/>
      <c r="I26" s="41"/>
      <c r="J26" s="45"/>
      <c r="K26" s="41"/>
      <c r="L26" s="45"/>
      <c r="M26" s="41"/>
    </row>
    <row r="27" spans="1:13" ht="18.600000000000001" customHeight="1" x14ac:dyDescent="0.3">
      <c r="A27" s="66">
        <v>122</v>
      </c>
      <c r="C27" s="229"/>
      <c r="D27" s="241"/>
      <c r="E27" s="42" t="str">
        <f>VLOOKUP(A27,一般R!$M:$P,2,0)</f>
        <v>宮原 あかり</v>
      </c>
      <c r="F27" s="19" t="str">
        <f>VLOOKUP(A27,一般R!$M:$P,3,0)</f>
        <v>兵庫</v>
      </c>
      <c r="G27" s="10" t="str">
        <f>VLOOKUP(A27,一般R!$M:$P,4,0)</f>
        <v>東芝姫路</v>
      </c>
      <c r="H27" s="41"/>
      <c r="I27" s="72"/>
      <c r="J27" s="45"/>
      <c r="K27" s="44"/>
      <c r="L27" s="45"/>
      <c r="M27" s="41"/>
    </row>
    <row r="28" spans="1:13" ht="18.600000000000001" customHeight="1" x14ac:dyDescent="0.3">
      <c r="A28" s="66">
        <v>131</v>
      </c>
      <c r="C28" s="241" t="s">
        <v>381</v>
      </c>
      <c r="D28" s="229" t="s">
        <v>369</v>
      </c>
      <c r="E28" s="40" t="str">
        <f>VLOOKUP(A28,一般R!$M:$P,2,0)</f>
        <v>本倉 健太郎</v>
      </c>
      <c r="F28" s="18" t="str">
        <f>VLOOKUP(A28,一般R!$M:$P,3,0)</f>
        <v>広島</v>
      </c>
      <c r="G28" s="9" t="str">
        <f>VLOOKUP(A28,一般R!$M:$P,4,0)</f>
        <v>NTT西日本</v>
      </c>
      <c r="H28" s="41"/>
      <c r="I28" s="41"/>
      <c r="J28" s="45"/>
      <c r="K28" s="45"/>
      <c r="L28" s="45"/>
      <c r="M28" s="41"/>
    </row>
    <row r="29" spans="1:13" ht="18.600000000000001" customHeight="1" x14ac:dyDescent="0.3">
      <c r="A29" s="66">
        <v>132</v>
      </c>
      <c r="C29" s="241"/>
      <c r="D29" s="229"/>
      <c r="E29" s="42" t="str">
        <f>VLOOKUP(A29,一般R!$M:$P,2,0)</f>
        <v>藤城 みちる</v>
      </c>
      <c r="F29" s="19" t="str">
        <f>VLOOKUP(A29,一般R!$M:$P,3,0)</f>
        <v>東京</v>
      </c>
      <c r="G29" s="10" t="str">
        <f>VLOOKUP(A29,一般R!$M:$P,4,0)</f>
        <v>ナガセケンコー</v>
      </c>
      <c r="H29" s="43"/>
      <c r="I29" s="44"/>
      <c r="J29" s="47"/>
      <c r="K29" s="45"/>
      <c r="L29" s="45"/>
      <c r="M29" s="41"/>
    </row>
    <row r="30" spans="1:13" ht="18.600000000000001" customHeight="1" x14ac:dyDescent="0.3">
      <c r="A30" s="66">
        <v>141</v>
      </c>
      <c r="C30" s="229" t="s">
        <v>382</v>
      </c>
      <c r="D30" s="241" t="s">
        <v>369</v>
      </c>
      <c r="E30" s="40" t="str">
        <f>VLOOKUP(A30,一般R!$M:$P,2,0)</f>
        <v>古田　麻友</v>
      </c>
      <c r="F30" s="159" t="str">
        <f>VLOOKUP(A30,一般R!$M:$P,3,0)</f>
        <v>京都</v>
      </c>
      <c r="G30" s="179" t="str">
        <f>VLOOKUP(A30,一般R!$M:$P,4,0)</f>
        <v>ワタキューセイモア</v>
      </c>
      <c r="H30" s="80"/>
      <c r="I30" s="47"/>
      <c r="J30" s="41"/>
      <c r="K30" s="45"/>
      <c r="L30" s="49"/>
      <c r="M30" s="41"/>
    </row>
    <row r="31" spans="1:13" ht="18.600000000000001" customHeight="1" x14ac:dyDescent="0.3">
      <c r="A31" s="66">
        <v>142</v>
      </c>
      <c r="C31" s="229"/>
      <c r="D31" s="235"/>
      <c r="E31" s="42" t="str">
        <f>VLOOKUP(A31,一般R!$M:$P,2,0)</f>
        <v>川﨑　浩希</v>
      </c>
      <c r="F31" s="169"/>
      <c r="G31" s="181"/>
      <c r="H31" s="41"/>
      <c r="I31" s="41"/>
      <c r="J31" s="41"/>
      <c r="K31" s="45"/>
      <c r="L31" s="46"/>
      <c r="M31" s="41"/>
    </row>
    <row r="32" spans="1:13" ht="18.600000000000001" customHeight="1" x14ac:dyDescent="0.3">
      <c r="A32" s="66">
        <v>151</v>
      </c>
      <c r="C32" s="241" t="s">
        <v>383</v>
      </c>
      <c r="D32" s="241" t="s">
        <v>369</v>
      </c>
      <c r="E32" s="40" t="str">
        <f>VLOOKUP(A32,一般R!$M:$P,2,0)</f>
        <v>上岡　俊介</v>
      </c>
      <c r="F32" s="18" t="str">
        <f>VLOOKUP(A32,一般R!$M:$P,3,0)</f>
        <v>京都</v>
      </c>
      <c r="G32" s="9" t="str">
        <f>VLOOKUP(A32,一般R!$M:$P,4,0)</f>
        <v>Up Rise</v>
      </c>
      <c r="H32" s="41"/>
      <c r="I32" s="41"/>
      <c r="J32" s="41"/>
      <c r="K32" s="45"/>
      <c r="L32" s="41"/>
      <c r="M32" s="41"/>
    </row>
    <row r="33" spans="1:13" ht="18.600000000000001" customHeight="1" x14ac:dyDescent="0.3">
      <c r="A33" s="66">
        <v>152</v>
      </c>
      <c r="C33" s="241"/>
      <c r="D33" s="241"/>
      <c r="E33" s="42" t="str">
        <f>VLOOKUP(A33,一般R!$M:$P,2,0)</f>
        <v>久保　晴華</v>
      </c>
      <c r="F33" s="19" t="str">
        <f>VLOOKUP(A33,一般R!$M:$P,3,0)</f>
        <v>東京</v>
      </c>
      <c r="G33" s="10" t="str">
        <f>VLOOKUP(A33,一般R!$M:$P,4,0)</f>
        <v>ナガセケンコー</v>
      </c>
      <c r="H33" s="43"/>
      <c r="I33" s="44"/>
      <c r="J33" s="41"/>
      <c r="K33" s="45"/>
      <c r="L33" s="41"/>
      <c r="M33" s="41"/>
    </row>
    <row r="34" spans="1:13" ht="18.600000000000001" customHeight="1" x14ac:dyDescent="0.3">
      <c r="A34" s="66">
        <v>161</v>
      </c>
      <c r="C34" s="229" t="s">
        <v>384</v>
      </c>
      <c r="D34" s="229" t="s">
        <v>369</v>
      </c>
      <c r="E34" s="40" t="str">
        <f>VLOOKUP(A34,一般R!$M:$P,2,0)</f>
        <v>竹田　　凌</v>
      </c>
      <c r="F34" s="159" t="str">
        <f>VLOOKUP(A34,一般R!$M:$P,3,0)</f>
        <v>日本学連</v>
      </c>
      <c r="G34" s="179" t="str">
        <f>VLOOKUP(A34,一般R!$M:$P,4,0)</f>
        <v>日本体育大学</v>
      </c>
      <c r="H34" s="81"/>
      <c r="I34" s="50"/>
      <c r="J34" s="51"/>
      <c r="K34" s="52"/>
    </row>
    <row r="35" spans="1:13" ht="18.600000000000001" customHeight="1" x14ac:dyDescent="0.3">
      <c r="A35" s="66">
        <v>162</v>
      </c>
      <c r="C35" s="229"/>
      <c r="D35" s="229"/>
      <c r="E35" s="42" t="str">
        <f>VLOOKUP(A35,一般R!$M:$P,2,0)</f>
        <v>吉木　理彩</v>
      </c>
      <c r="F35" s="169"/>
      <c r="G35" s="181"/>
      <c r="H35" s="38"/>
      <c r="I35" s="38"/>
      <c r="J35" s="52"/>
      <c r="K35" s="52"/>
    </row>
    <row r="36" spans="1:13" ht="18.600000000000001" customHeight="1" x14ac:dyDescent="0.3">
      <c r="A36" s="66">
        <v>171</v>
      </c>
      <c r="C36" s="241" t="s">
        <v>385</v>
      </c>
      <c r="D36" s="234" t="s">
        <v>369</v>
      </c>
      <c r="E36" s="40" t="str">
        <f>VLOOKUP(A36,一般R!$M:$P,2,0)</f>
        <v>赤川 友里奈</v>
      </c>
      <c r="F36" s="159" t="str">
        <f>VLOOKUP(A36,一般R!$M:$P,3,0)</f>
        <v>東京</v>
      </c>
      <c r="G36" s="179" t="str">
        <f>VLOOKUP(A36,一般R!$M:$P,4,0)</f>
        <v>ヨネックス</v>
      </c>
      <c r="H36" s="38"/>
      <c r="I36" s="38"/>
      <c r="J36" s="52"/>
      <c r="K36" s="50"/>
    </row>
    <row r="37" spans="1:13" ht="18.600000000000001" customHeight="1" x14ac:dyDescent="0.3">
      <c r="A37" s="66">
        <v>172</v>
      </c>
      <c r="C37" s="241"/>
      <c r="D37" s="235"/>
      <c r="E37" s="42" t="str">
        <f>VLOOKUP(A37,一般R!$M:$P,2,0)</f>
        <v>米澤　　要</v>
      </c>
      <c r="F37" s="169"/>
      <c r="G37" s="181"/>
      <c r="H37" s="51"/>
      <c r="I37" s="38"/>
      <c r="J37" s="52"/>
      <c r="K37" s="38"/>
    </row>
    <row r="38" spans="1:13" ht="18.600000000000001" customHeight="1" x14ac:dyDescent="0.3">
      <c r="A38" s="66">
        <v>181</v>
      </c>
      <c r="C38" s="229" t="s">
        <v>386</v>
      </c>
      <c r="D38" s="234" t="s">
        <v>369</v>
      </c>
      <c r="E38" s="40" t="str">
        <f>VLOOKUP(A38,一般R!$M:$P,2,0)</f>
        <v>初鹿　暁哉</v>
      </c>
      <c r="F38" s="18" t="str">
        <f>VLOOKUP(A38,一般R!$M:$P,3,0)</f>
        <v>日本学連</v>
      </c>
      <c r="G38" s="9" t="str">
        <f>VLOOKUP(A38,一般R!$M:$P,4,0)</f>
        <v>法政大学</v>
      </c>
      <c r="H38" s="50"/>
      <c r="I38" s="53"/>
      <c r="J38" s="52"/>
      <c r="K38" s="38"/>
    </row>
    <row r="39" spans="1:13" ht="18.600000000000001" customHeight="1" x14ac:dyDescent="0.3">
      <c r="A39" s="66">
        <v>182</v>
      </c>
      <c r="C39" s="229"/>
      <c r="D39" s="235"/>
      <c r="E39" s="42" t="str">
        <f>VLOOKUP(A39,一般R!$M:$P,2,0)</f>
        <v>佐藤 日香莉</v>
      </c>
      <c r="F39" s="19" t="str">
        <f>VLOOKUP(A39,一般R!$M:$P,3,0)</f>
        <v>兵庫</v>
      </c>
      <c r="G39" s="10" t="str">
        <f>VLOOKUP(A39,一般R!$M:$P,4,0)</f>
        <v>東芝姫路</v>
      </c>
      <c r="H39" s="82"/>
      <c r="I39" s="52"/>
      <c r="J39" s="50"/>
      <c r="K39" s="38"/>
    </row>
    <row r="40" spans="1:13" ht="18.600000000000001" customHeight="1" x14ac:dyDescent="0.3">
      <c r="A40" s="66">
        <v>191</v>
      </c>
      <c r="C40" s="229" t="s">
        <v>387</v>
      </c>
      <c r="D40" s="234" t="s">
        <v>388</v>
      </c>
      <c r="E40" s="40" t="str">
        <f>VLOOKUP(A40,一般R!$M:$P,2,0)</f>
        <v>丸中　大明</v>
      </c>
      <c r="F40" s="18" t="str">
        <f>VLOOKUP(A40,一般R!$M:$P,3,0)</f>
        <v>広島</v>
      </c>
      <c r="G40" s="9" t="str">
        <f>VLOOKUP(A40,一般R!$M:$P,4,0)</f>
        <v>NTT西日本</v>
      </c>
      <c r="H40" s="81"/>
      <c r="I40" s="50"/>
      <c r="J40" s="38"/>
      <c r="K40" s="38"/>
    </row>
    <row r="41" spans="1:13" ht="18.600000000000001" customHeight="1" x14ac:dyDescent="0.3">
      <c r="A41" s="66">
        <v>192</v>
      </c>
      <c r="C41" s="229"/>
      <c r="D41" s="235"/>
      <c r="E41" s="42" t="str">
        <f>VLOOKUP(A41,一般R!$M:$P,2,0)</f>
        <v>本間 友里那</v>
      </c>
      <c r="F41" s="19" t="str">
        <f>VLOOKUP(A41,一般R!$M:$P,3,0)</f>
        <v>日本学連</v>
      </c>
      <c r="G41" s="10" t="str">
        <f>VLOOKUP(A41,一般R!$M:$P,4,0)</f>
        <v>神戸松蔭女子学院大学</v>
      </c>
      <c r="H41" s="38"/>
      <c r="I41" s="38"/>
      <c r="J41" s="38"/>
      <c r="K41" s="38"/>
    </row>
  </sheetData>
  <mergeCells count="55">
    <mergeCell ref="F36:F37"/>
    <mergeCell ref="G36:G37"/>
    <mergeCell ref="F22:F23"/>
    <mergeCell ref="G22:G23"/>
    <mergeCell ref="F30:F31"/>
    <mergeCell ref="G30:G31"/>
    <mergeCell ref="F34:F35"/>
    <mergeCell ref="G34:G35"/>
    <mergeCell ref="F10:F11"/>
    <mergeCell ref="F16:F17"/>
    <mergeCell ref="G16:G17"/>
    <mergeCell ref="F18:F19"/>
    <mergeCell ref="G18:G19"/>
    <mergeCell ref="C38:C39"/>
    <mergeCell ref="D38:D39"/>
    <mergeCell ref="C40:C41"/>
    <mergeCell ref="D40:D41"/>
    <mergeCell ref="C32:C33"/>
    <mergeCell ref="D32:D33"/>
    <mergeCell ref="C34:C35"/>
    <mergeCell ref="D34:D35"/>
    <mergeCell ref="C36:C37"/>
    <mergeCell ref="D36:D37"/>
    <mergeCell ref="C26:C27"/>
    <mergeCell ref="D26:D27"/>
    <mergeCell ref="C28:C29"/>
    <mergeCell ref="D28:D29"/>
    <mergeCell ref="C30:C31"/>
    <mergeCell ref="D30:D31"/>
    <mergeCell ref="C20:C21"/>
    <mergeCell ref="D20:D21"/>
    <mergeCell ref="C22:C23"/>
    <mergeCell ref="D22:D23"/>
    <mergeCell ref="C24:C25"/>
    <mergeCell ref="D24:D25"/>
    <mergeCell ref="C14:C15"/>
    <mergeCell ref="D14:D15"/>
    <mergeCell ref="C16:C17"/>
    <mergeCell ref="D16:D17"/>
    <mergeCell ref="C18:C19"/>
    <mergeCell ref="D18:D19"/>
    <mergeCell ref="C8:C9"/>
    <mergeCell ref="D8:D9"/>
    <mergeCell ref="C10:C11"/>
    <mergeCell ref="D10:D11"/>
    <mergeCell ref="C12:C13"/>
    <mergeCell ref="D12:D13"/>
    <mergeCell ref="C1:M1"/>
    <mergeCell ref="F2:G2"/>
    <mergeCell ref="C4:C5"/>
    <mergeCell ref="D4:D5"/>
    <mergeCell ref="C6:C7"/>
    <mergeCell ref="D6:D7"/>
    <mergeCell ref="F4:F5"/>
    <mergeCell ref="G4:G5"/>
  </mergeCells>
  <phoneticPr fontId="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horizontalDpi="4294967293" r:id="rId1"/>
  <colBreaks count="1" manualBreakCount="1">
    <brk id="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533FE-AC54-42F9-80FA-45D40838A19E}">
  <dimension ref="A1:O41"/>
  <sheetViews>
    <sheetView view="pageBreakPreview" zoomScale="60" zoomScaleNormal="100" workbookViewId="0">
      <selection activeCell="L2" sqref="B1:L1048576"/>
    </sheetView>
  </sheetViews>
  <sheetFormatPr defaultRowHeight="18" x14ac:dyDescent="0.45"/>
  <cols>
    <col min="1" max="1" width="3.19921875" customWidth="1"/>
    <col min="2" max="7" width="4.5" customWidth="1"/>
    <col min="8" max="8" width="14.09765625" customWidth="1"/>
    <col min="9" max="9" width="8.19921875" customWidth="1"/>
    <col min="10" max="10" width="21.19921875" customWidth="1"/>
    <col min="11" max="11" width="3.69921875" customWidth="1"/>
    <col min="12" max="12" width="8.8984375" customWidth="1"/>
    <col min="13" max="13" width="2.59765625" customWidth="1"/>
    <col min="15" max="15" width="1.59765625" style="76" customWidth="1"/>
  </cols>
  <sheetData>
    <row r="1" spans="1:15" ht="24.6" customHeight="1" x14ac:dyDescent="0.3">
      <c r="A1" s="1"/>
      <c r="B1" s="242" t="s">
        <v>389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2" spans="1:15" x14ac:dyDescent="0.3">
      <c r="A2" s="1"/>
      <c r="B2" s="1"/>
      <c r="C2" s="1"/>
      <c r="D2" s="1"/>
      <c r="E2" s="1"/>
      <c r="F2" s="1"/>
      <c r="G2" s="1"/>
      <c r="H2" s="54" t="s">
        <v>364</v>
      </c>
      <c r="I2" s="243" t="s">
        <v>366</v>
      </c>
      <c r="J2" s="243"/>
      <c r="K2" s="54" t="s">
        <v>363</v>
      </c>
      <c r="L2" s="54" t="s">
        <v>361</v>
      </c>
    </row>
    <row r="3" spans="1:15" ht="7.2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5" x14ac:dyDescent="0.3">
      <c r="A4" s="1"/>
      <c r="B4" s="1"/>
      <c r="C4" s="1"/>
      <c r="D4" s="1"/>
      <c r="E4" s="1"/>
      <c r="F4" s="1"/>
      <c r="G4" s="58"/>
      <c r="H4" s="77" t="str">
        <f>VLOOKUP(O4,一般R!$M:$P,2,0)</f>
        <v>上松　俊貴</v>
      </c>
      <c r="I4" s="18" t="str">
        <f>VLOOKUP(O4,一般R!$M:$P,3,0)</f>
        <v>広島</v>
      </c>
      <c r="J4" s="18" t="str">
        <f>VLOOKUP(O4,一般R!$M:$P,4,0)</f>
        <v>NTT西日本</v>
      </c>
      <c r="K4" s="229" t="s">
        <v>369</v>
      </c>
      <c r="L4" s="229" t="s">
        <v>390</v>
      </c>
      <c r="O4" s="76">
        <v>201</v>
      </c>
    </row>
    <row r="5" spans="1:15" x14ac:dyDescent="0.3">
      <c r="A5" s="1"/>
      <c r="B5" s="1"/>
      <c r="C5" s="1"/>
      <c r="D5" s="1"/>
      <c r="E5" s="1"/>
      <c r="F5" s="55"/>
      <c r="G5" s="56"/>
      <c r="H5" s="78" t="str">
        <f>VLOOKUP(O5,一般R!$M:$P,2,0)</f>
        <v>前田　梨緒</v>
      </c>
      <c r="I5" s="19" t="str">
        <f>VLOOKUP(O5,一般R!$M:$P,3,0)</f>
        <v>日本学連</v>
      </c>
      <c r="J5" s="19" t="str">
        <f>VLOOKUP(O5,一般R!$M:$P,4,0)</f>
        <v>明治大学</v>
      </c>
      <c r="K5" s="229"/>
      <c r="L5" s="229"/>
      <c r="O5" s="76">
        <v>202</v>
      </c>
    </row>
    <row r="6" spans="1:15" x14ac:dyDescent="0.3">
      <c r="A6" s="1"/>
      <c r="B6" s="1"/>
      <c r="C6" s="1"/>
      <c r="D6" s="1"/>
      <c r="E6" s="1"/>
      <c r="F6" s="57"/>
      <c r="G6" s="74"/>
      <c r="H6" s="77" t="str">
        <f>VLOOKUP(O6,一般R!$M:$P,2,0)</f>
        <v>高村　悌紳</v>
      </c>
      <c r="I6" s="159" t="str">
        <f>VLOOKUP(O6,一般R!$M:$P,3,0)</f>
        <v>京都</v>
      </c>
      <c r="J6" s="179" t="str">
        <f>VLOOKUP(O6,一般R!$M:$P,4,0)</f>
        <v>ワタキューセイモア</v>
      </c>
      <c r="K6" s="229" t="s">
        <v>369</v>
      </c>
      <c r="L6" s="229" t="s">
        <v>391</v>
      </c>
      <c r="O6" s="76">
        <v>211</v>
      </c>
    </row>
    <row r="7" spans="1:15" x14ac:dyDescent="0.3">
      <c r="A7" s="1"/>
      <c r="B7" s="1"/>
      <c r="C7" s="1"/>
      <c r="D7" s="1"/>
      <c r="E7" s="55"/>
      <c r="F7" s="57"/>
      <c r="G7" s="59"/>
      <c r="H7" s="78" t="str">
        <f>VLOOKUP(O7,一般R!$M:$P,2,0)</f>
        <v>岡田　真凜</v>
      </c>
      <c r="I7" s="169"/>
      <c r="J7" s="181"/>
      <c r="K7" s="229"/>
      <c r="L7" s="229"/>
      <c r="O7" s="76">
        <v>212</v>
      </c>
    </row>
    <row r="8" spans="1:15" x14ac:dyDescent="0.3">
      <c r="A8" s="1"/>
      <c r="B8" s="1"/>
      <c r="C8" s="1"/>
      <c r="D8" s="1"/>
      <c r="E8" s="57"/>
      <c r="F8" s="60"/>
      <c r="G8" s="61"/>
      <c r="H8" s="77" t="str">
        <f>VLOOKUP(O8,一般R!$M:$P,2,0)</f>
        <v>片野　理音</v>
      </c>
      <c r="I8" s="159" t="str">
        <f>VLOOKUP(O8,一般R!$M:$P,3,0)</f>
        <v>東京</v>
      </c>
      <c r="J8" s="179" t="str">
        <f>VLOOKUP(O8,一般R!$M:$P,4,0)</f>
        <v>ヨネックス</v>
      </c>
      <c r="K8" s="241" t="s">
        <v>369</v>
      </c>
      <c r="L8" s="229" t="s">
        <v>392</v>
      </c>
      <c r="O8" s="76">
        <v>221</v>
      </c>
    </row>
    <row r="9" spans="1:15" x14ac:dyDescent="0.3">
      <c r="A9" s="1"/>
      <c r="B9" s="1"/>
      <c r="C9" s="1"/>
      <c r="D9" s="55"/>
      <c r="E9" s="57"/>
      <c r="F9" s="1"/>
      <c r="G9" s="58"/>
      <c r="H9" s="77" t="s">
        <v>421</v>
      </c>
      <c r="I9" s="169"/>
      <c r="J9" s="181"/>
      <c r="K9" s="241"/>
      <c r="L9" s="229"/>
      <c r="O9" s="76">
        <v>223</v>
      </c>
    </row>
    <row r="10" spans="1:15" x14ac:dyDescent="0.3">
      <c r="A10" s="1"/>
      <c r="B10" s="1"/>
      <c r="C10" s="1"/>
      <c r="D10" s="57"/>
      <c r="E10" s="57"/>
      <c r="F10" s="1"/>
      <c r="G10" s="58"/>
      <c r="H10" s="77" t="str">
        <f>VLOOKUP(O10,一般R!$M:$P,2,0)</f>
        <v>星野　雄慈</v>
      </c>
      <c r="I10" s="159" t="str">
        <f>VLOOKUP(O10,一般R!$M:$P,3,0)</f>
        <v>京都</v>
      </c>
      <c r="J10" s="179" t="str">
        <f>VLOOKUP(O10,一般R!$M:$P,4,0)</f>
        <v>ワタキューセイモア</v>
      </c>
      <c r="K10" s="234" t="s">
        <v>369</v>
      </c>
      <c r="L10" s="229" t="s">
        <v>393</v>
      </c>
      <c r="O10" s="76">
        <v>231</v>
      </c>
    </row>
    <row r="11" spans="1:15" x14ac:dyDescent="0.3">
      <c r="A11" s="1"/>
      <c r="B11" s="1"/>
      <c r="C11" s="1"/>
      <c r="D11" s="57"/>
      <c r="E11" s="62"/>
      <c r="F11" s="55"/>
      <c r="G11" s="56"/>
      <c r="H11" s="78" t="str">
        <f>VLOOKUP(O11,一般R!$M:$P,2,0)</f>
        <v>原口　美咲</v>
      </c>
      <c r="I11" s="169"/>
      <c r="J11" s="181"/>
      <c r="K11" s="235"/>
      <c r="L11" s="229"/>
      <c r="O11" s="76">
        <v>232</v>
      </c>
    </row>
    <row r="12" spans="1:15" x14ac:dyDescent="0.3">
      <c r="A12" s="1"/>
      <c r="B12" s="1"/>
      <c r="C12" s="1"/>
      <c r="D12" s="57"/>
      <c r="E12" s="1"/>
      <c r="F12" s="62"/>
      <c r="G12" s="63"/>
      <c r="H12" s="77" t="str">
        <f>VLOOKUP(O12,一般R!$M:$P,2,0)</f>
        <v>松本　倫旺</v>
      </c>
      <c r="I12" s="159" t="str">
        <f>VLOOKUP(O12,一般R!$M:$P,3,0)</f>
        <v>東京</v>
      </c>
      <c r="J12" s="18" t="str">
        <f>VLOOKUP(O12,一般R!$M:$P,4,0)</f>
        <v>東京ガス</v>
      </c>
      <c r="K12" s="229" t="s">
        <v>369</v>
      </c>
      <c r="L12" s="229" t="s">
        <v>394</v>
      </c>
      <c r="O12" s="76">
        <v>241</v>
      </c>
    </row>
    <row r="13" spans="1:15" x14ac:dyDescent="0.3">
      <c r="A13" s="1"/>
      <c r="B13" s="1"/>
      <c r="C13" s="1"/>
      <c r="D13" s="57"/>
      <c r="E13" s="1"/>
      <c r="F13" s="1"/>
      <c r="G13" s="58"/>
      <c r="H13" s="78" t="str">
        <f>VLOOKUP(O13,一般R!$M:$P,2,0)</f>
        <v>木原　那菜</v>
      </c>
      <c r="I13" s="169"/>
      <c r="J13" s="19" t="str">
        <f>VLOOKUP(O13,一般R!$M:$P,4,0)</f>
        <v>ナガセケンコー</v>
      </c>
      <c r="K13" s="229"/>
      <c r="L13" s="229"/>
      <c r="O13" s="76">
        <v>242</v>
      </c>
    </row>
    <row r="14" spans="1:15" x14ac:dyDescent="0.3">
      <c r="A14" s="1"/>
      <c r="B14" s="1"/>
      <c r="C14" s="55"/>
      <c r="D14" s="57"/>
      <c r="E14" s="1"/>
      <c r="F14" s="1"/>
      <c r="G14" s="58"/>
      <c r="H14" s="77" t="s">
        <v>422</v>
      </c>
      <c r="I14" s="18" t="s">
        <v>29</v>
      </c>
      <c r="J14" s="18" t="s">
        <v>60</v>
      </c>
      <c r="K14" s="241" t="s">
        <v>369</v>
      </c>
      <c r="L14" s="229" t="s">
        <v>395</v>
      </c>
      <c r="O14" s="76">
        <v>251</v>
      </c>
    </row>
    <row r="15" spans="1:15" x14ac:dyDescent="0.3">
      <c r="A15" s="1"/>
      <c r="B15" s="1"/>
      <c r="C15" s="57"/>
      <c r="D15" s="57"/>
      <c r="E15" s="1"/>
      <c r="F15" s="55"/>
      <c r="G15" s="56"/>
      <c r="H15" s="78" t="s">
        <v>246</v>
      </c>
      <c r="I15" s="19" t="s">
        <v>55</v>
      </c>
      <c r="J15" s="19" t="s">
        <v>38</v>
      </c>
      <c r="K15" s="241"/>
      <c r="L15" s="229"/>
      <c r="O15" s="76">
        <v>252</v>
      </c>
    </row>
    <row r="16" spans="1:15" x14ac:dyDescent="0.3">
      <c r="A16" s="1"/>
      <c r="B16" s="1"/>
      <c r="C16" s="57"/>
      <c r="D16" s="57"/>
      <c r="E16" s="55"/>
      <c r="F16" s="62"/>
      <c r="G16" s="63"/>
      <c r="H16" s="77" t="str">
        <f>VLOOKUP(O16,一般R!$M:$P,2,0)</f>
        <v>九島　一馬</v>
      </c>
      <c r="I16" s="18" t="str">
        <f>VLOOKUP(O16,一般R!$M:$P,3,0)</f>
        <v>宮城</v>
      </c>
      <c r="J16" s="18" t="str">
        <f>VLOOKUP(O16,一般R!$M:$P,4,0)</f>
        <v>ミズノ</v>
      </c>
      <c r="K16" s="229" t="s">
        <v>369</v>
      </c>
      <c r="L16" s="229" t="s">
        <v>396</v>
      </c>
      <c r="O16" s="76">
        <v>261</v>
      </c>
    </row>
    <row r="17" spans="1:15" x14ac:dyDescent="0.3">
      <c r="A17" s="1"/>
      <c r="B17" s="1"/>
      <c r="C17" s="57"/>
      <c r="D17" s="62"/>
      <c r="E17" s="57"/>
      <c r="F17" s="1"/>
      <c r="G17" s="58"/>
      <c r="H17" s="78" t="str">
        <f>VLOOKUP(O17,一般R!$M:$P,2,0)</f>
        <v>黒木　夏穂</v>
      </c>
      <c r="I17" s="19" t="str">
        <f>VLOOKUP(O17,一般R!$M:$P,3,0)</f>
        <v>鹿児島</v>
      </c>
      <c r="J17" s="75" t="str">
        <f>VLOOKUP(O17,一般R!$M:$P,4,0)</f>
        <v>ＳＨＩＲＯＹＡＭＡ　ＨＯＴＥＬ　ｋａｇｏｓｈｉｍａ</v>
      </c>
      <c r="K17" s="229"/>
      <c r="L17" s="229"/>
      <c r="O17" s="76">
        <v>262</v>
      </c>
    </row>
    <row r="18" spans="1:15" x14ac:dyDescent="0.3">
      <c r="A18" s="1"/>
      <c r="B18" s="1"/>
      <c r="C18" s="57"/>
      <c r="D18" s="1"/>
      <c r="E18" s="57"/>
      <c r="F18" s="1"/>
      <c r="G18" s="58"/>
      <c r="H18" s="77" t="s">
        <v>423</v>
      </c>
      <c r="I18" s="159" t="s">
        <v>29</v>
      </c>
      <c r="J18" s="179" t="s">
        <v>30</v>
      </c>
      <c r="K18" s="234" t="s">
        <v>369</v>
      </c>
      <c r="L18" s="229" t="s">
        <v>397</v>
      </c>
      <c r="O18" s="76">
        <v>271</v>
      </c>
    </row>
    <row r="19" spans="1:15" x14ac:dyDescent="0.3">
      <c r="A19" s="1"/>
      <c r="B19" s="1"/>
      <c r="C19" s="57"/>
      <c r="D19" s="1"/>
      <c r="E19" s="62"/>
      <c r="F19" s="55"/>
      <c r="G19" s="56"/>
      <c r="H19" s="78" t="s">
        <v>424</v>
      </c>
      <c r="I19" s="169"/>
      <c r="J19" s="181"/>
      <c r="K19" s="235"/>
      <c r="L19" s="229"/>
      <c r="O19" s="76">
        <v>272</v>
      </c>
    </row>
    <row r="20" spans="1:15" x14ac:dyDescent="0.3">
      <c r="A20" s="1"/>
      <c r="B20" s="1"/>
      <c r="C20" s="57"/>
      <c r="D20" s="1"/>
      <c r="E20" s="1"/>
      <c r="F20" s="62"/>
      <c r="G20" s="63"/>
      <c r="H20" s="77" t="str">
        <f>VLOOKUP(O20,一般R!$M:$P,2,0)</f>
        <v>丸山　海斗</v>
      </c>
      <c r="I20" s="18" t="str">
        <f>VLOOKUP(O20,一般R!$M:$P,3,0)</f>
        <v>大阪</v>
      </c>
      <c r="J20" s="18" t="str">
        <f>VLOOKUP(O20,一般R!$M:$P,4,0)</f>
        <v>oneteam</v>
      </c>
      <c r="K20" s="241" t="s">
        <v>369</v>
      </c>
      <c r="L20" s="229" t="s">
        <v>398</v>
      </c>
      <c r="O20" s="76">
        <v>281</v>
      </c>
    </row>
    <row r="21" spans="1:15" x14ac:dyDescent="0.3">
      <c r="A21" s="1"/>
      <c r="B21" s="1"/>
      <c r="C21" s="57"/>
      <c r="D21" s="1"/>
      <c r="E21" s="1"/>
      <c r="F21" s="1"/>
      <c r="G21" s="58"/>
      <c r="H21" s="78" t="str">
        <f>VLOOKUP(O21,一般R!$M:$P,2,0)</f>
        <v>高橋　乃綾</v>
      </c>
      <c r="I21" s="19" t="str">
        <f>VLOOKUP(O21,一般R!$M:$P,3,0)</f>
        <v>広島</v>
      </c>
      <c r="J21" s="19" t="str">
        <f>VLOOKUP(O21,一般R!$M:$P,4,0)</f>
        <v>どんぐり北広島</v>
      </c>
      <c r="K21" s="241"/>
      <c r="L21" s="229"/>
      <c r="O21" s="76">
        <v>282</v>
      </c>
    </row>
    <row r="22" spans="1:15" x14ac:dyDescent="0.3">
      <c r="A22" s="1"/>
      <c r="B22" s="79"/>
      <c r="C22" s="57"/>
      <c r="D22" s="1"/>
      <c r="E22" s="1"/>
      <c r="F22" s="1"/>
      <c r="G22" s="58"/>
      <c r="H22" s="77" t="str">
        <f>VLOOKUP(O22,一般R!$M:$P,2,0)</f>
        <v>米川　結翔</v>
      </c>
      <c r="I22" s="159" t="str">
        <f>VLOOKUP(O22,一般R!$M:$P,3,0)</f>
        <v>日本学連</v>
      </c>
      <c r="J22" s="179" t="str">
        <f>VLOOKUP(O22,一般R!$M:$P,4,0)</f>
        <v>明治大学</v>
      </c>
      <c r="K22" s="229" t="s">
        <v>369</v>
      </c>
      <c r="L22" s="229" t="s">
        <v>399</v>
      </c>
      <c r="O22" s="76">
        <v>291</v>
      </c>
    </row>
    <row r="23" spans="1:15" x14ac:dyDescent="0.3">
      <c r="A23" s="1"/>
      <c r="B23" s="1"/>
      <c r="C23" s="57"/>
      <c r="D23" s="1"/>
      <c r="E23" s="1"/>
      <c r="F23" s="55"/>
      <c r="G23" s="56"/>
      <c r="H23" s="78" t="str">
        <f>VLOOKUP(O23,一般R!$M:$P,2,0)</f>
        <v>青松　淑佳</v>
      </c>
      <c r="I23" s="169"/>
      <c r="J23" s="181"/>
      <c r="K23" s="229"/>
      <c r="L23" s="229"/>
      <c r="O23" s="76">
        <v>292</v>
      </c>
    </row>
    <row r="24" spans="1:15" x14ac:dyDescent="0.3">
      <c r="A24" s="1"/>
      <c r="B24" s="1"/>
      <c r="C24" s="57"/>
      <c r="D24" s="1"/>
      <c r="E24" s="55"/>
      <c r="F24" s="62"/>
      <c r="G24" s="63"/>
      <c r="H24" s="77" t="s">
        <v>425</v>
      </c>
      <c r="I24" s="18" t="s">
        <v>17</v>
      </c>
      <c r="J24" s="18" t="s">
        <v>69</v>
      </c>
      <c r="K24" s="241" t="s">
        <v>369</v>
      </c>
      <c r="L24" s="229" t="s">
        <v>400</v>
      </c>
      <c r="O24" s="76">
        <v>301</v>
      </c>
    </row>
    <row r="25" spans="1:15" x14ac:dyDescent="0.3">
      <c r="A25" s="1"/>
      <c r="B25" s="1"/>
      <c r="C25" s="57"/>
      <c r="D25" s="1"/>
      <c r="E25" s="57"/>
      <c r="F25" s="1"/>
      <c r="G25" s="58"/>
      <c r="H25" s="78" t="s">
        <v>426</v>
      </c>
      <c r="I25" s="19" t="s">
        <v>55</v>
      </c>
      <c r="J25" s="19" t="s">
        <v>38</v>
      </c>
      <c r="K25" s="241"/>
      <c r="L25" s="229"/>
      <c r="O25" s="76">
        <v>302</v>
      </c>
    </row>
    <row r="26" spans="1:15" x14ac:dyDescent="0.3">
      <c r="A26" s="1"/>
      <c r="B26" s="1"/>
      <c r="C26" s="57"/>
      <c r="D26" s="55"/>
      <c r="E26" s="57"/>
      <c r="F26" s="1"/>
      <c r="G26" s="58"/>
      <c r="H26" s="77" t="str">
        <f>VLOOKUP(O26,一般R!$M:$P,2,0)</f>
        <v>阪本　　崚</v>
      </c>
      <c r="I26" s="159" t="str">
        <f>VLOOKUP(O26,一般R!$M:$P,3,0)</f>
        <v>京都</v>
      </c>
      <c r="J26" s="179" t="str">
        <f>VLOOKUP(O26,一般R!$M:$P,4,0)</f>
        <v>ワタキューセイモア</v>
      </c>
      <c r="K26" s="234" t="s">
        <v>369</v>
      </c>
      <c r="L26" s="229" t="s">
        <v>401</v>
      </c>
      <c r="O26" s="76">
        <v>311</v>
      </c>
    </row>
    <row r="27" spans="1:15" x14ac:dyDescent="0.3">
      <c r="A27" s="1"/>
      <c r="B27" s="1"/>
      <c r="C27" s="57"/>
      <c r="D27" s="57"/>
      <c r="E27" s="62"/>
      <c r="F27" s="55"/>
      <c r="G27" s="56"/>
      <c r="H27" s="78" t="str">
        <f>VLOOKUP(O27,一般R!$M:$P,2,0)</f>
        <v>辻倉　奈津</v>
      </c>
      <c r="I27" s="169"/>
      <c r="J27" s="181"/>
      <c r="K27" s="241"/>
      <c r="L27" s="229"/>
      <c r="O27" s="76">
        <v>312</v>
      </c>
    </row>
    <row r="28" spans="1:15" x14ac:dyDescent="0.3">
      <c r="A28" s="1"/>
      <c r="B28" s="1"/>
      <c r="C28" s="57"/>
      <c r="D28" s="57"/>
      <c r="E28" s="1"/>
      <c r="F28" s="62"/>
      <c r="G28" s="63"/>
      <c r="H28" s="77" t="str">
        <f>VLOOKUP(O28,一般R!$M:$P,2,0)</f>
        <v>西條　　惟</v>
      </c>
      <c r="I28" s="159" t="str">
        <f>VLOOKUP(O28,一般R!$M:$P,3,0)</f>
        <v>埼玉</v>
      </c>
      <c r="J28" s="18" t="str">
        <f>VLOOKUP(O28,一般R!$M:$P,4,0)</f>
        <v>熊谷ホリデー</v>
      </c>
      <c r="K28" s="229" t="s">
        <v>369</v>
      </c>
      <c r="L28" s="229" t="s">
        <v>402</v>
      </c>
      <c r="O28" s="76">
        <v>321</v>
      </c>
    </row>
    <row r="29" spans="1:15" x14ac:dyDescent="0.3">
      <c r="A29" s="1"/>
      <c r="B29" s="1"/>
      <c r="C29" s="62"/>
      <c r="D29" s="57"/>
      <c r="E29" s="1"/>
      <c r="F29" s="1"/>
      <c r="G29" s="58"/>
      <c r="H29" s="78" t="str">
        <f>VLOOKUP(O29,一般R!$M:$P,2,0)</f>
        <v>西東 彩菜</v>
      </c>
      <c r="I29" s="169"/>
      <c r="J29" s="19" t="str">
        <f>VLOOKUP(O29,一般R!$M:$P,4,0)</f>
        <v>チームM's</v>
      </c>
      <c r="K29" s="229"/>
      <c r="L29" s="229"/>
      <c r="O29" s="76">
        <v>322</v>
      </c>
    </row>
    <row r="30" spans="1:15" x14ac:dyDescent="0.3">
      <c r="A30" s="1"/>
      <c r="B30" s="1"/>
      <c r="C30" s="1"/>
      <c r="D30" s="57"/>
      <c r="E30" s="1"/>
      <c r="F30" s="1"/>
      <c r="G30" s="58"/>
      <c r="H30" s="77" t="str">
        <f>VLOOKUP(O30,一般R!$M:$P,2,0)</f>
        <v>小松　芹奈</v>
      </c>
      <c r="I30" s="159" t="str">
        <f>VLOOKUP(O30,一般R!$M:$P,3,0)</f>
        <v>東京</v>
      </c>
      <c r="J30" s="179" t="str">
        <f>VLOOKUP(O30,一般R!$M:$P,4,0)</f>
        <v>ヨネックス</v>
      </c>
      <c r="K30" s="241" t="s">
        <v>369</v>
      </c>
      <c r="L30" s="229" t="s">
        <v>403</v>
      </c>
      <c r="O30" s="76">
        <v>331</v>
      </c>
    </row>
    <row r="31" spans="1:15" x14ac:dyDescent="0.3">
      <c r="A31" s="1"/>
      <c r="B31" s="1"/>
      <c r="C31" s="1"/>
      <c r="D31" s="57"/>
      <c r="E31" s="1"/>
      <c r="F31" s="55"/>
      <c r="G31" s="56"/>
      <c r="H31" s="78" t="str">
        <f>VLOOKUP(O31,一般R!$M:$P,2,0)</f>
        <v>伊藤　　幹</v>
      </c>
      <c r="I31" s="169"/>
      <c r="J31" s="181"/>
      <c r="K31" s="235"/>
      <c r="L31" s="229"/>
      <c r="O31" s="76">
        <v>332</v>
      </c>
    </row>
    <row r="32" spans="1:15" x14ac:dyDescent="0.3">
      <c r="A32" s="1"/>
      <c r="B32" s="1"/>
      <c r="C32" s="1"/>
      <c r="D32" s="57"/>
      <c r="E32" s="55"/>
      <c r="F32" s="62"/>
      <c r="G32" s="63"/>
      <c r="H32" s="77" t="str">
        <f>VLOOKUP(O32,一般R!$M:$P,2,0)</f>
        <v>根岸 楓英奈</v>
      </c>
      <c r="I32" s="18" t="str">
        <f>VLOOKUP(O32,一般R!$M:$P,3,0)</f>
        <v>兵庫</v>
      </c>
      <c r="J32" s="18" t="str">
        <f>VLOOKUP(O32,一般R!$M:$P,4,0)</f>
        <v>東芝姫路</v>
      </c>
      <c r="K32" s="241" t="s">
        <v>369</v>
      </c>
      <c r="L32" s="229" t="s">
        <v>404</v>
      </c>
      <c r="O32" s="76">
        <v>341</v>
      </c>
    </row>
    <row r="33" spans="1:15" x14ac:dyDescent="0.3">
      <c r="A33" s="1"/>
      <c r="B33" s="1"/>
      <c r="C33" s="1"/>
      <c r="D33" s="57"/>
      <c r="E33" s="57"/>
      <c r="F33" s="1"/>
      <c r="G33" s="58"/>
      <c r="H33" s="78" t="str">
        <f>VLOOKUP(O33,一般R!$M:$P,2,0)</f>
        <v>橋場 柊一郎</v>
      </c>
      <c r="I33" s="19" t="str">
        <f>VLOOKUP(O33,一般R!$M:$P,3,0)</f>
        <v>日本学連</v>
      </c>
      <c r="J33" s="19" t="str">
        <f>VLOOKUP(O33,一般R!$M:$P,4,0)</f>
        <v>法政大学</v>
      </c>
      <c r="K33" s="241"/>
      <c r="L33" s="229"/>
      <c r="O33" s="76">
        <v>342</v>
      </c>
    </row>
    <row r="34" spans="1:15" x14ac:dyDescent="0.3">
      <c r="A34" s="1"/>
      <c r="B34" s="1"/>
      <c r="C34" s="1"/>
      <c r="D34" s="62"/>
      <c r="E34" s="57"/>
      <c r="F34" s="1"/>
      <c r="G34" s="74"/>
      <c r="H34" s="77" t="str">
        <f>VLOOKUP(O34,一般R!$M:$P,2,0)</f>
        <v>後藤　理子</v>
      </c>
      <c r="I34" s="18" t="str">
        <f>VLOOKUP(O34,一般R!$M:$P,3,0)</f>
        <v>神奈川</v>
      </c>
      <c r="J34" s="18" t="str">
        <f>VLOOKUP(O34,一般R!$M:$P,4,0)</f>
        <v>JOHNNY'S</v>
      </c>
      <c r="K34" s="229" t="s">
        <v>369</v>
      </c>
      <c r="L34" s="229" t="s">
        <v>405</v>
      </c>
      <c r="O34" s="76">
        <v>351</v>
      </c>
    </row>
    <row r="35" spans="1:15" x14ac:dyDescent="0.3">
      <c r="A35" s="1"/>
      <c r="B35" s="1"/>
      <c r="C35" s="1"/>
      <c r="D35" s="1"/>
      <c r="E35" s="57"/>
      <c r="F35" s="1"/>
      <c r="G35" s="59"/>
      <c r="H35" s="78" t="str">
        <f>VLOOKUP(O35,一般R!$M:$P,2,0)</f>
        <v>渡辺　澪治</v>
      </c>
      <c r="I35" s="19" t="str">
        <f>VLOOKUP(O35,一般R!$M:$P,3,0)</f>
        <v>京都</v>
      </c>
      <c r="J35" s="19" t="str">
        <f>VLOOKUP(O35,一般R!$M:$P,4,0)</f>
        <v>ワタキューセイモア</v>
      </c>
      <c r="K35" s="229"/>
      <c r="L35" s="229"/>
      <c r="O35" s="76">
        <v>352</v>
      </c>
    </row>
    <row r="36" spans="1:15" x14ac:dyDescent="0.3">
      <c r="A36" s="1"/>
      <c r="B36" s="1"/>
      <c r="C36" s="1"/>
      <c r="D36" s="1"/>
      <c r="E36" s="57"/>
      <c r="F36" s="64"/>
      <c r="G36" s="61"/>
      <c r="H36" s="77" t="str">
        <f>VLOOKUP(O36,一般R!$M:$P,2,0)</f>
        <v>細田　美帆</v>
      </c>
      <c r="I36" s="159" t="str">
        <f>VLOOKUP(O36,一般R!$M:$P,3,0)</f>
        <v>日本学連</v>
      </c>
      <c r="J36" s="179" t="str">
        <f>VLOOKUP(O36,一般R!$M:$P,4,0)</f>
        <v>日本体育大学</v>
      </c>
      <c r="K36" s="234" t="s">
        <v>369</v>
      </c>
      <c r="L36" s="229" t="s">
        <v>406</v>
      </c>
      <c r="O36" s="76">
        <v>361</v>
      </c>
    </row>
    <row r="37" spans="1:15" x14ac:dyDescent="0.3">
      <c r="A37" s="1"/>
      <c r="B37" s="1"/>
      <c r="C37" s="1"/>
      <c r="D37" s="1"/>
      <c r="E37" s="62"/>
      <c r="F37" s="57"/>
      <c r="G37" s="58"/>
      <c r="H37" s="78" t="str">
        <f>VLOOKUP(O37,一般R!$M:$P,2,0)</f>
        <v>増田 洋五豊</v>
      </c>
      <c r="I37" s="169"/>
      <c r="J37" s="181"/>
      <c r="K37" s="235"/>
      <c r="L37" s="229"/>
      <c r="O37" s="76">
        <v>362</v>
      </c>
    </row>
    <row r="38" spans="1:15" x14ac:dyDescent="0.3">
      <c r="A38" s="1"/>
      <c r="B38" s="1"/>
      <c r="C38" s="1"/>
      <c r="D38" s="1"/>
      <c r="E38" s="1"/>
      <c r="F38" s="62"/>
      <c r="G38" s="63"/>
      <c r="H38" s="77" t="str">
        <f>VLOOKUP(O38,一般R!$M:$P,2,0)</f>
        <v>広岡　　宙</v>
      </c>
      <c r="I38" s="18" t="str">
        <f>VLOOKUP(O38,一般R!$M:$P,3,0)</f>
        <v>広島</v>
      </c>
      <c r="J38" s="18" t="str">
        <f>VLOOKUP(O38,一般R!$M:$P,4,0)</f>
        <v>NTT西日本</v>
      </c>
      <c r="K38" s="234" t="s">
        <v>369</v>
      </c>
      <c r="L38" s="229" t="s">
        <v>407</v>
      </c>
      <c r="O38" s="76">
        <v>371</v>
      </c>
    </row>
    <row r="39" spans="1:15" x14ac:dyDescent="0.3">
      <c r="A39" s="1"/>
      <c r="B39" s="1"/>
      <c r="C39" s="1"/>
      <c r="D39" s="1"/>
      <c r="E39" s="1"/>
      <c r="F39" s="1"/>
      <c r="G39" s="58"/>
      <c r="H39" s="78" t="str">
        <f>VLOOKUP(O39,一般R!$M:$P,2,0)</f>
        <v>浪岡 菜々美</v>
      </c>
      <c r="I39" s="19" t="str">
        <f>VLOOKUP(O39,一般R!$M:$P,3,0)</f>
        <v>東京</v>
      </c>
      <c r="J39" s="19" t="str">
        <f>VLOOKUP(O39,一般R!$M:$P,4,0)</f>
        <v>ナガセケンコー</v>
      </c>
      <c r="K39" s="235"/>
      <c r="L39" s="229"/>
      <c r="O39" s="76">
        <v>372</v>
      </c>
    </row>
    <row r="40" spans="1:15" x14ac:dyDescent="0.3">
      <c r="A40" s="1"/>
      <c r="B40" s="1"/>
      <c r="C40" s="1"/>
      <c r="D40" s="1"/>
      <c r="E40" s="1"/>
      <c r="F40" s="1"/>
      <c r="G40" s="1"/>
      <c r="H40" s="65"/>
      <c r="I40" s="65"/>
      <c r="J40" s="65"/>
      <c r="K40" s="236"/>
      <c r="L40" s="238"/>
    </row>
    <row r="41" spans="1:1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237"/>
      <c r="L41" s="236"/>
    </row>
  </sheetData>
  <mergeCells count="58">
    <mergeCell ref="I36:I37"/>
    <mergeCell ref="J36:J37"/>
    <mergeCell ref="I8:I9"/>
    <mergeCell ref="J8:J9"/>
    <mergeCell ref="I10:I11"/>
    <mergeCell ref="J10:J11"/>
    <mergeCell ref="I12:I13"/>
    <mergeCell ref="I18:I19"/>
    <mergeCell ref="J18:J19"/>
    <mergeCell ref="I22:I23"/>
    <mergeCell ref="J22:J23"/>
    <mergeCell ref="I30:I31"/>
    <mergeCell ref="J30:J31"/>
    <mergeCell ref="I26:I27"/>
    <mergeCell ref="J26:J27"/>
    <mergeCell ref="I28:I29"/>
    <mergeCell ref="K38:K39"/>
    <mergeCell ref="L38:L39"/>
    <mergeCell ref="K40:K41"/>
    <mergeCell ref="L40:L41"/>
    <mergeCell ref="K32:K33"/>
    <mergeCell ref="L32:L33"/>
    <mergeCell ref="K34:K35"/>
    <mergeCell ref="L34:L35"/>
    <mergeCell ref="K36:K37"/>
    <mergeCell ref="L36:L37"/>
    <mergeCell ref="K26:K27"/>
    <mergeCell ref="L26:L27"/>
    <mergeCell ref="K28:K29"/>
    <mergeCell ref="L28:L29"/>
    <mergeCell ref="K30:K31"/>
    <mergeCell ref="L30:L31"/>
    <mergeCell ref="K20:K21"/>
    <mergeCell ref="L20:L21"/>
    <mergeCell ref="K22:K23"/>
    <mergeCell ref="L22:L23"/>
    <mergeCell ref="K24:K25"/>
    <mergeCell ref="L24:L25"/>
    <mergeCell ref="K14:K15"/>
    <mergeCell ref="L14:L15"/>
    <mergeCell ref="K16:K17"/>
    <mergeCell ref="L16:L17"/>
    <mergeCell ref="K18:K19"/>
    <mergeCell ref="L18:L19"/>
    <mergeCell ref="K8:K9"/>
    <mergeCell ref="L8:L9"/>
    <mergeCell ref="K10:K11"/>
    <mergeCell ref="L10:L11"/>
    <mergeCell ref="K12:K13"/>
    <mergeCell ref="L12:L13"/>
    <mergeCell ref="B1:L1"/>
    <mergeCell ref="I2:J2"/>
    <mergeCell ref="K4:K5"/>
    <mergeCell ref="L4:L5"/>
    <mergeCell ref="K6:K7"/>
    <mergeCell ref="L6:L7"/>
    <mergeCell ref="I6:I7"/>
    <mergeCell ref="J6:J7"/>
  </mergeCells>
  <phoneticPr fontId="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一般R</vt:lpstr>
      <vt:lpstr>一般順位</vt:lpstr>
      <vt:lpstr>p14一般Ｔ(2)</vt:lpstr>
      <vt:lpstr>p14一般Ｔ(1)</vt:lpstr>
      <vt:lpstr>p15一般Ｔ(2)</vt:lpstr>
      <vt:lpstr>'p14一般Ｔ(1)'!Print_Area</vt:lpstr>
      <vt:lpstr>'p14一般Ｔ(2)'!Print_Area</vt:lpstr>
      <vt:lpstr>'p15一般Ｔ(2)'!Print_Area</vt:lpstr>
      <vt:lpstr>一般R!Print_Area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卓也 西森</dc:creator>
  <cp:lastModifiedBy>daiki ishii</cp:lastModifiedBy>
  <cp:lastPrinted>2024-06-16T05:07:28Z</cp:lastPrinted>
  <dcterms:created xsi:type="dcterms:W3CDTF">2024-05-20T12:41:27Z</dcterms:created>
  <dcterms:modified xsi:type="dcterms:W3CDTF">2024-06-16T05:07:29Z</dcterms:modified>
</cp:coreProperties>
</file>